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10710" tabRatio="919" activeTab="0"/>
  </bookViews>
  <sheets>
    <sheet name="В3" sheetId="1" r:id="rId1"/>
    <sheet name="В2" sheetId="2" r:id="rId2"/>
  </sheets>
  <externalReferences>
    <externalReference r:id="rId5"/>
  </externalReferences>
  <definedNames>
    <definedName name="ГФУ">#REF!</definedName>
    <definedName name="_xlnm.Print_Titles" localSheetId="1">'В2'!$5:$7</definedName>
    <definedName name="_xlnm.Print_Titles" localSheetId="0">'В3'!$4:$7</definedName>
    <definedName name="Культура">#REF!</definedName>
    <definedName name="Ліцей">#REF!</definedName>
    <definedName name="_xlnm.Print_Area" localSheetId="1">'В2'!$A$1:$P$76</definedName>
    <definedName name="_xlnm.Print_Area" localSheetId="0">'В3'!$B$1:$Q$93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<sst xmlns="http://schemas.openxmlformats.org/spreadsheetml/2006/main" count="449" uniqueCount="202">
  <si>
    <t>250000 </t>
  </si>
  <si>
    <t>250102 </t>
  </si>
  <si>
    <t>Резервний фонд </t>
  </si>
  <si>
    <t>250404 </t>
  </si>
  <si>
    <t>900201</t>
  </si>
  <si>
    <t>Субвенції всього</t>
  </si>
  <si>
    <t>1060</t>
  </si>
  <si>
    <t>1030</t>
  </si>
  <si>
    <t>1010</t>
  </si>
  <si>
    <t>1040</t>
  </si>
  <si>
    <t>0180 </t>
  </si>
  <si>
    <t>0111</t>
  </si>
  <si>
    <t>0824</t>
  </si>
  <si>
    <t>Найменування коду тимчасової класифікації видатків та кредитування місцевих бюджетів</t>
  </si>
  <si>
    <t>250404</t>
  </si>
  <si>
    <t>Соціальний захист та соціальне забезпечення </t>
  </si>
  <si>
    <t>250102</t>
  </si>
  <si>
    <t>Видатки спеціального фонду</t>
  </si>
  <si>
    <t>010000</t>
  </si>
  <si>
    <t>010116</t>
  </si>
  <si>
    <t>070000</t>
  </si>
  <si>
    <t>090000</t>
  </si>
  <si>
    <t>Код тимчасової класифікації видатків та кредитування місцевих бюджетів</t>
  </si>
  <si>
    <t>з них</t>
  </si>
  <si>
    <t>з них:
капітальні видатки за рахунок коштів, що передаються із загального фонду до бюджету розвитку (спеціального фонду)</t>
  </si>
  <si>
    <t>010000 </t>
  </si>
  <si>
    <t>010116 </t>
  </si>
  <si>
    <t>Органи місцевого самоврядування </t>
  </si>
  <si>
    <t>070000 </t>
  </si>
  <si>
    <t>070401 </t>
  </si>
  <si>
    <t>Позашкільні заклади освіти, заходи із позашкільної роботи з дітьми </t>
  </si>
  <si>
    <t>070802 </t>
  </si>
  <si>
    <t>Методична робота, інші заходи у сфері народної освіти </t>
  </si>
  <si>
    <t>070806 </t>
  </si>
  <si>
    <t>Інші заклади освіти </t>
  </si>
  <si>
    <t>Утримання та навчально-тренувальна робота дитячо-юнацьких спортивних шкiл</t>
  </si>
  <si>
    <t>0133</t>
  </si>
  <si>
    <t>Код типової відомчої класифікації видатків/код тимчасової класифікації видатків та кредитування місцевих бюджетів</t>
  </si>
  <si>
    <t>Код функціо-нальної класифікації видатків та кредитування бюджету</t>
  </si>
  <si>
    <t>0960</t>
  </si>
  <si>
    <t>0990</t>
  </si>
  <si>
    <t>0810</t>
  </si>
  <si>
    <t>Фізична культура і спорт </t>
  </si>
  <si>
    <t>Видатки, не віднесені до основних груп </t>
  </si>
  <si>
    <t xml:space="preserve">Разом видатків (без трансфертів)  </t>
  </si>
  <si>
    <t>з них:
 видатки за рахунок коштів, що передаються із загального фонду до бюджету розвитку (спеціального фонду)</t>
  </si>
  <si>
    <t>0111 </t>
  </si>
  <si>
    <t>  </t>
  </si>
  <si>
    <t>0960 </t>
  </si>
  <si>
    <t>0990 </t>
  </si>
  <si>
    <t>1090 </t>
  </si>
  <si>
    <t>1010 </t>
  </si>
  <si>
    <t>1040 </t>
  </si>
  <si>
    <t>0829 </t>
  </si>
  <si>
    <t>0810 </t>
  </si>
  <si>
    <t>0133 </t>
  </si>
  <si>
    <t>Медична субвенція з державного бюджету місцевим бюджетам</t>
  </si>
  <si>
    <t>видатки споживання</t>
  </si>
  <si>
    <t>видатки розвитку</t>
  </si>
  <si>
    <t>комунальні послуги та енергоносії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</si>
  <si>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</si>
  <si>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250339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</si>
  <si>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</si>
  <si>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Резервний фонд</t>
  </si>
  <si>
    <t>Інші видатки</t>
  </si>
  <si>
    <t>оплата праці</t>
  </si>
  <si>
    <t>Разом видатків</t>
  </si>
  <si>
    <t>грн</t>
  </si>
  <si>
    <t>Державне управління </t>
  </si>
  <si>
    <t>Освіта </t>
  </si>
  <si>
    <t>бюджет розвитку</t>
  </si>
  <si>
    <t>Органи місцевого  самоврядування</t>
  </si>
  <si>
    <t>Культура і мистецтво </t>
  </si>
  <si>
    <t xml:space="preserve">Разом видатків   </t>
  </si>
  <si>
    <t>130000</t>
  </si>
  <si>
    <t>250000</t>
  </si>
  <si>
    <t>900202</t>
  </si>
  <si>
    <t>130107</t>
  </si>
  <si>
    <t>10</t>
  </si>
  <si>
    <t>15</t>
  </si>
  <si>
    <t>76</t>
  </si>
  <si>
    <t>24</t>
  </si>
  <si>
    <t>090000 </t>
  </si>
  <si>
    <t>090412 </t>
  </si>
  <si>
    <t>Інші видатки на соціальний захист населення </t>
  </si>
  <si>
    <t>090802 </t>
  </si>
  <si>
    <t>Інші програми соціального захисту дітей </t>
  </si>
  <si>
    <t>091103 </t>
  </si>
  <si>
    <t>Соціальні програми і заходи державних органів у справах молоді </t>
  </si>
  <si>
    <t>Інші видатки </t>
  </si>
  <si>
    <t>110000 </t>
  </si>
  <si>
    <t>110201 </t>
  </si>
  <si>
    <t>Бібліотеки </t>
  </si>
  <si>
    <t>110502 </t>
  </si>
  <si>
    <t>Інші культурно-освітні заклади та заходи </t>
  </si>
  <si>
    <t>130000 </t>
  </si>
  <si>
    <t>130102 </t>
  </si>
  <si>
    <t>Проведення навчально-тренувальних зборів і змагань </t>
  </si>
  <si>
    <t>130107 </t>
  </si>
  <si>
    <t>Утримання та навчально-тренувальна робота дитячо-юнацьких спортивних шкіл </t>
  </si>
  <si>
    <t>Загальний фонд</t>
  </si>
  <si>
    <t>Всього</t>
  </si>
  <si>
    <t>Дошкільні заклади освіти</t>
  </si>
  <si>
    <t>Загальноосвітні школи (в т.ч. школа-дитячий садок, інтернат при школі), спеціалізовані школи, ліцеї, гімназії, колегіуми</t>
  </si>
  <si>
    <t>070804 </t>
  </si>
  <si>
    <t>Централізовані бухгалтерії обласних, міських, районних відділів освіти</t>
  </si>
  <si>
    <t>070201 </t>
  </si>
  <si>
    <t>Допомога дітям-сиротам та дітям, позбавленим батьківського піклування, яким виповнюється 18 років</t>
  </si>
  <si>
    <t>091205 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</si>
  <si>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</si>
  <si>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Житлово-комунальне господарство</t>
  </si>
  <si>
    <t>Благоустрій міст, сіл, селищ</t>
  </si>
  <si>
    <t>Капітальний ремонт житлового фонду місцевих органів влади</t>
  </si>
  <si>
    <t xml:space="preserve">Підприємства і організації побутового обслуговування </t>
  </si>
  <si>
    <t>Школи естетичного виховання дітей</t>
  </si>
  <si>
    <t>090201</t>
  </si>
  <si>
    <t>090202</t>
  </si>
  <si>
    <t>090203</t>
  </si>
  <si>
    <t>090204</t>
  </si>
  <si>
    <t>090205</t>
  </si>
  <si>
    <t>090207</t>
  </si>
  <si>
    <t>090208</t>
  </si>
  <si>
    <t>090209</t>
  </si>
  <si>
    <t xml:space="preserve"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житлово-комунальні послуги </t>
  </si>
  <si>
    <t xml:space="preserve"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палива та скрапленого газу </t>
  </si>
  <si>
    <t xml:space="preserve"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</t>
  </si>
  <si>
    <t xml:space="preserve"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на житлово-комунальні послуги </t>
  </si>
  <si>
    <t xml:space="preserve"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службина придбання твердого палива 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</si>
  <si>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</si>
  <si>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</si>
  <si>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</si>
  <si>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070303 </t>
  </si>
  <si>
    <t>Дитячі будинки (в т.ч.сімейного типу, прийомні сім'ї)</t>
  </si>
  <si>
    <t>090212</t>
  </si>
  <si>
    <t>090214</t>
  </si>
  <si>
    <t>090215</t>
  </si>
  <si>
    <t>090216</t>
  </si>
  <si>
    <t>090302</t>
  </si>
  <si>
    <t>090303</t>
  </si>
  <si>
    <t>090304</t>
  </si>
  <si>
    <t>090305</t>
  </si>
  <si>
    <t>090306</t>
  </si>
  <si>
    <t>090307</t>
  </si>
  <si>
    <t>090401</t>
  </si>
  <si>
    <t>090405</t>
  </si>
  <si>
    <t>090406</t>
  </si>
  <si>
    <t>Пільги на медичне обслуговування громадянам, які постраждали внаслідок Чорнобильської катастрофи</t>
  </si>
  <si>
    <t>Пільги окремим категоріям громадян з послуг зв`язку</t>
  </si>
  <si>
    <t>Допомога у зв`язку з вагітністю і пологами</t>
  </si>
  <si>
    <t>Допомога на догляд за дитиною віком до 3 років</t>
  </si>
  <si>
    <t>Допомога при народженні дитини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</si>
  <si>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</si>
  <si>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</si>
  <si>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</si>
  <si>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Державна соціальна допомога малозабезпеченим сім`ям</t>
  </si>
  <si>
    <t>Субсидії населенню для відшкодування витрат на оплату житлово-комунальних послуг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</si>
  <si>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</si>
  <si>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090417</t>
  </si>
  <si>
    <t>Допомога по догляду за інвалідами І чи ІІ групи внаслідок психічного розладу</t>
  </si>
  <si>
    <t>Витрати на поховання учасників бойових дій та інвалідів війни</t>
  </si>
  <si>
    <t>090413</t>
  </si>
  <si>
    <t>091300</t>
  </si>
  <si>
    <t>Державна соціальна допомога інвалідам з дитинства та дітям-інвалідам</t>
  </si>
  <si>
    <t>Компенсаційні виплати на пільгокий проїзд автомобільним транспортом окремим категоріям громадян</t>
  </si>
  <si>
    <t>Компенсаційні виплати за пільговий проїзд окремим категоріям громадян на залізничному транспорті</t>
  </si>
  <si>
    <t>Транспорт, дорожнє господарство, зв`язок, телекомунікації та інформатика</t>
  </si>
  <si>
    <t>070101</t>
  </si>
  <si>
    <t>070808</t>
  </si>
  <si>
    <t>0910</t>
  </si>
  <si>
    <t>0921</t>
  </si>
  <si>
    <t>1070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</si>
  <si>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тих, над якими встановлено опіку чи піклування, на придбання твердогопалива та скрапленого газу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</si>
  <si>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тих, над якими встановлено опіку чи піклування, на житлово-комунальні послуги</t>
  </si>
  <si>
    <t>0610</t>
  </si>
  <si>
    <t>0620</t>
  </si>
  <si>
    <t>Новгород-Сіверська міська рада</t>
  </si>
  <si>
    <t>Відділ освіти, молоді та спорту Новгород-Сіверської міської ради</t>
  </si>
  <si>
    <t>Відділ культури, туризму та з питань діяльності засобів масової інформації Новгород-Сіверської міської ради</t>
  </si>
  <si>
    <t>75</t>
  </si>
  <si>
    <t>Фінансове управління Новгород-Сіверської міської ради</t>
  </si>
  <si>
    <t>Фінансовий орган (в частині міжбюджетних трансфертів, резервного фонду)</t>
  </si>
  <si>
    <r>
      <t>В тому числі за рахунок освітньої субвенції</t>
    </r>
    <r>
      <rPr>
        <i/>
        <sz val="10"/>
        <rFont val="Times New Roman"/>
        <family val="1"/>
      </rPr>
      <t xml:space="preserve"> Загальноосвітні школи (в т.ч. школа-дитячий садок, інтернат при школі), спеціалізовані школи, ліцеї, гімназії, колегіуми</t>
    </r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</si>
  <si>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Загальноосвітні школи (в т.ч. школа-дитячий садок, інтернат при школі), спеціалізовані школи, ліцеї, гімназії, колегіуми</t>
    </r>
  </si>
  <si>
    <t>0822</t>
  </si>
  <si>
    <t>Філармонії, музичні колективи і ансамблі та інші мистецькі заклади та заходи</t>
  </si>
  <si>
    <t>01</t>
  </si>
  <si>
    <t>Будівництво</t>
  </si>
  <si>
    <t>Інвестиційні пректи</t>
  </si>
  <si>
    <t>0470</t>
  </si>
  <si>
    <t>Інвестиційні проекти</t>
  </si>
  <si>
    <t>Зміни до додатку 3 до рішення міської ради від 26 січня 2015 року "Про міський бюджет на 2015 рік"                                                                                                                                     "Розподіл видатків міського бюджету на 2015 рік"</t>
  </si>
  <si>
    <t>Зміни до додатку 2 до рішення міської ради від 26 січня 2015 року "Про міський бюджет на 2015 рік"                                                                                                                                                  "Видатки міського бюджету на 2015 рік за тимчасовою класифікацією видатків та кредитування місцевих бюджетів"</t>
  </si>
  <si>
    <t>0443</t>
  </si>
  <si>
    <t>Розробка схем та проектних рішень масового застосування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</si>
  <si>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</si>
  <si>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</si>
  <si>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0180</t>
  </si>
  <si>
    <t>Інші субвенції</t>
  </si>
  <si>
    <t>Додаток №2                                                                      до рішення міської ради                                                       від 13 березня 2015 року                                                            "Про внесення змін до рішення міської ради від 26.01.2015 року "Про міський бюджет на 2015 рік"</t>
  </si>
  <si>
    <t>Додаток №3                                                                      до рішення міської ради                                                       від 13 березня 2015 року                                                            "Про внесення змін до рішення міської ради від 26.01.2015 року "Про міський бюджет на 2015 рік"</t>
  </si>
  <si>
    <t>,</t>
  </si>
  <si>
    <t>Управління соціального захисту населення, сім'ї та праці Новгород-Сіверської міської ради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</si>
</sst>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0"/>
    </font>
    <font>
      <sz val="11"/>
      <name val="Times New Roman"/>
      <family val="1"/>
    </font>
    <font>
      <b/>
      <sz val="1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 Cyr"/>
      <family val="0"/>
    </font>
    <font>
      <sz val="10"/>
      <name val="Helv"/>
      <family val="0"/>
    </font>
    <font>
      <i/>
      <sz val="14"/>
      <name val="Times New Roman Cyr"/>
      <family val="0"/>
    </font>
    <font>
      <sz val="10"/>
      <color indexed="8"/>
      <name val="MS Sans Serif"/>
      <family val="0"/>
    </font>
    <font>
      <b/>
      <sz val="9.85"/>
      <color indexed="8"/>
      <name val="Times New Roman"/>
      <family val="1"/>
    </font>
    <font>
      <b/>
      <i/>
      <sz val="12"/>
      <color indexed="8"/>
      <name val="Times New Roman Cyr"/>
      <family val="0"/>
    </font>
    <font>
      <sz val="16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9"/>
      <name val="Times New Roman"/>
      <family val="1"/>
    </font>
    <font>
      <sz val="12"/>
      <name val="Arial Cyr"/>
      <family val="2"/>
    </font>
    <font>
      <b/>
      <i/>
      <sz val="10"/>
      <color indexed="8"/>
      <name val="Times New Roman Cyr"/>
      <family val="0"/>
    </font>
    <font>
      <b/>
      <i/>
      <sz val="14"/>
      <name val="Times New Roman Cyr"/>
      <family val="0"/>
    </font>
    <font>
      <b/>
      <i/>
      <sz val="10"/>
      <name val="Times New Roman Cyr"/>
      <family val="0"/>
    </font>
    <font>
      <i/>
      <sz val="13.5"/>
      <name val="Times New Roman Cyr"/>
      <family val="0"/>
    </font>
    <font>
      <sz val="11"/>
      <name val="Arial Cyr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9.85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1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5" fillId="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3" fontId="6" fillId="0" borderId="1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3" fontId="3" fillId="0" borderId="1" xfId="0" applyNumberFormat="1" applyFont="1" applyBorder="1" applyAlignment="1">
      <alignment horizontal="right" vertical="center" wrapText="1"/>
    </xf>
    <xf numFmtId="1" fontId="3" fillId="2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" fontId="14" fillId="2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left" vertical="top" wrapText="1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6" fillId="0" borderId="0" xfId="0" applyFont="1" applyFill="1" applyAlignment="1" applyProtection="1">
      <alignment horizontal="right" vertical="top" wrapText="1"/>
      <protection locked="0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3" fontId="29" fillId="0" borderId="2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3" fontId="19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1" fontId="34" fillId="0" borderId="1" xfId="0" applyNumberFormat="1" applyFont="1" applyFill="1" applyBorder="1" applyAlignment="1">
      <alignment horizontal="center" vertical="top" wrapText="1"/>
    </xf>
    <xf numFmtId="0" fontId="21" fillId="3" borderId="1" xfId="19" applyFont="1" applyFill="1" applyBorder="1" applyAlignment="1">
      <alignment horizontal="center" vertical="center"/>
      <protection/>
    </xf>
    <xf numFmtId="0" fontId="21" fillId="3" borderId="3" xfId="19" applyFont="1" applyFill="1" applyBorder="1" applyAlignment="1">
      <alignment horizontal="center" vertical="center"/>
      <protection/>
    </xf>
    <xf numFmtId="0" fontId="13" fillId="0" borderId="1" xfId="0" applyFont="1" applyBorder="1" applyAlignment="1" quotePrefix="1">
      <alignment horizontal="center" vertical="center"/>
    </xf>
    <xf numFmtId="0" fontId="35" fillId="0" borderId="1" xfId="0" applyFont="1" applyFill="1" applyBorder="1" applyAlignment="1">
      <alignment vertical="center" wrapText="1"/>
    </xf>
    <xf numFmtId="0" fontId="13" fillId="0" borderId="4" xfId="0" applyFont="1" applyBorder="1" applyAlignment="1" quotePrefix="1">
      <alignment horizontal="center" vertical="center"/>
    </xf>
    <xf numFmtId="0" fontId="36" fillId="3" borderId="1" xfId="19" applyFont="1" applyFill="1" applyBorder="1" applyAlignment="1">
      <alignment horizontal="center" vertical="center"/>
      <protection/>
    </xf>
    <xf numFmtId="0" fontId="36" fillId="3" borderId="3" xfId="19" applyFont="1" applyFill="1" applyBorder="1" applyAlignment="1">
      <alignment horizontal="center" vertical="center"/>
      <protection/>
    </xf>
    <xf numFmtId="0" fontId="16" fillId="3" borderId="3" xfId="0" applyFont="1" applyFill="1" applyBorder="1" applyAlignment="1">
      <alignment horizontal="justify" vertical="top" wrapText="1"/>
    </xf>
    <xf numFmtId="3" fontId="37" fillId="3" borderId="1" xfId="0" applyNumberFormat="1" applyFont="1" applyFill="1" applyBorder="1" applyAlignment="1">
      <alignment horizontal="right" vertical="center" wrapText="1"/>
    </xf>
    <xf numFmtId="3" fontId="37" fillId="2" borderId="1" xfId="0" applyNumberFormat="1" applyFont="1" applyFill="1" applyBorder="1" applyAlignment="1">
      <alignment horizontal="right" vertical="center" wrapText="1"/>
    </xf>
    <xf numFmtId="0" fontId="38" fillId="0" borderId="1" xfId="19" applyFont="1" applyBorder="1" applyAlignment="1">
      <alignment horizontal="center" vertical="center"/>
      <protection/>
    </xf>
    <xf numFmtId="0" fontId="38" fillId="0" borderId="3" xfId="19" applyFont="1" applyBorder="1" applyAlignment="1">
      <alignment horizontal="center" vertical="center"/>
      <protection/>
    </xf>
    <xf numFmtId="0" fontId="13" fillId="0" borderId="3" xfId="0" applyFont="1" applyFill="1" applyBorder="1" applyAlignment="1">
      <alignment horizontal="justify" vertical="top" wrapText="1"/>
    </xf>
    <xf numFmtId="3" fontId="15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wrapText="1"/>
    </xf>
    <xf numFmtId="3" fontId="37" fillId="0" borderId="1" xfId="0" applyNumberFormat="1" applyFont="1" applyFill="1" applyBorder="1" applyAlignment="1">
      <alignment horizontal="right" vertical="center" wrapText="1"/>
    </xf>
    <xf numFmtId="0" fontId="35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49" fontId="38" fillId="0" borderId="3" xfId="19" applyNumberFormat="1" applyFont="1" applyBorder="1" applyAlignment="1">
      <alignment horizontal="center" vertical="center"/>
      <protection/>
    </xf>
    <xf numFmtId="0" fontId="35" fillId="0" borderId="4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 wrapText="1"/>
    </xf>
    <xf numFmtId="49" fontId="37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3" fontId="37" fillId="2" borderId="1" xfId="0" applyNumberFormat="1" applyFont="1" applyFill="1" applyBorder="1" applyAlignment="1">
      <alignment/>
    </xf>
    <xf numFmtId="49" fontId="38" fillId="0" borderId="1" xfId="19" applyNumberFormat="1" applyFont="1" applyBorder="1" applyAlignment="1">
      <alignment horizontal="center" vertical="center"/>
      <protection/>
    </xf>
    <xf numFmtId="49" fontId="21" fillId="3" borderId="3" xfId="19" applyNumberFormat="1" applyFont="1" applyFill="1" applyBorder="1" applyAlignment="1">
      <alignment horizontal="center" vertical="center"/>
      <protection/>
    </xf>
    <xf numFmtId="49" fontId="38" fillId="3" borderId="3" xfId="19" applyNumberFormat="1" applyFont="1" applyFill="1" applyBorder="1" applyAlignment="1">
      <alignment horizontal="center" vertical="center"/>
      <protection/>
    </xf>
    <xf numFmtId="49" fontId="21" fillId="3" borderId="1" xfId="19" applyNumberFormat="1" applyFont="1" applyFill="1" applyBorder="1" applyAlignment="1">
      <alignment horizontal="center" vertical="center"/>
      <protection/>
    </xf>
    <xf numFmtId="49" fontId="38" fillId="0" borderId="3" xfId="19" applyNumberFormat="1" applyFont="1" applyFill="1" applyBorder="1" applyAlignment="1">
      <alignment horizontal="center" vertical="center"/>
      <protection/>
    </xf>
    <xf numFmtId="0" fontId="13" fillId="0" borderId="1" xfId="0" applyFont="1" applyFill="1" applyBorder="1" applyAlignment="1" quotePrefix="1">
      <alignment horizontal="center" vertical="center"/>
    </xf>
    <xf numFmtId="0" fontId="38" fillId="0" borderId="1" xfId="19" applyFont="1" applyFill="1" applyBorder="1" applyAlignment="1">
      <alignment horizontal="center" vertical="center"/>
      <protection/>
    </xf>
    <xf numFmtId="49" fontId="13" fillId="0" borderId="1" xfId="0" applyNumberFormat="1" applyFont="1" applyFill="1" applyBorder="1" applyAlignment="1">
      <alignment horizontal="center" vertical="center"/>
    </xf>
    <xf numFmtId="3" fontId="31" fillId="0" borderId="1" xfId="0" applyNumberFormat="1" applyFont="1" applyFill="1" applyBorder="1" applyAlignment="1">
      <alignment horizontal="right" vertical="center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0" fillId="0" borderId="1" xfId="0" applyFont="1" applyFill="1" applyBorder="1" applyAlignment="1">
      <alignment vertical="center" wrapText="1"/>
    </xf>
    <xf numFmtId="3" fontId="41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41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43" fillId="0" borderId="1" xfId="19" applyFont="1" applyBorder="1" applyAlignment="1">
      <alignment horizontal="center" vertical="center"/>
      <protection/>
    </xf>
    <xf numFmtId="49" fontId="43" fillId="0" borderId="3" xfId="19" applyNumberFormat="1" applyFont="1" applyBorder="1" applyAlignment="1">
      <alignment horizontal="center" vertical="center"/>
      <protection/>
    </xf>
    <xf numFmtId="3" fontId="45" fillId="3" borderId="1" xfId="0" applyNumberFormat="1" applyFont="1" applyFill="1" applyBorder="1" applyAlignment="1">
      <alignment horizontal="right" vertical="center" wrapText="1"/>
    </xf>
    <xf numFmtId="3" fontId="46" fillId="3" borderId="1" xfId="0" applyNumberFormat="1" applyFont="1" applyFill="1" applyBorder="1" applyAlignment="1">
      <alignment horizontal="right" vertical="center" wrapText="1"/>
    </xf>
    <xf numFmtId="0" fontId="48" fillId="3" borderId="1" xfId="0" applyFont="1" applyFill="1" applyBorder="1" applyAlignment="1">
      <alignment vertical="center" wrapText="1"/>
    </xf>
    <xf numFmtId="3" fontId="14" fillId="0" borderId="0" xfId="0" applyNumberFormat="1" applyFont="1" applyFill="1" applyAlignment="1">
      <alignment/>
    </xf>
    <xf numFmtId="0" fontId="39" fillId="0" borderId="1" xfId="19" applyFont="1" applyFill="1" applyBorder="1" applyAlignment="1">
      <alignment horizontal="center" vertical="center"/>
      <protection/>
    </xf>
    <xf numFmtId="3" fontId="40" fillId="3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Continuous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 wrapText="1"/>
    </xf>
    <xf numFmtId="49" fontId="39" fillId="0" borderId="1" xfId="19" applyNumberFormat="1" applyFont="1" applyBorder="1" applyAlignment="1">
      <alignment horizontal="center" vertical="center"/>
      <protection/>
    </xf>
    <xf numFmtId="0" fontId="40" fillId="0" borderId="1" xfId="0" applyFont="1" applyFill="1" applyBorder="1" applyAlignment="1">
      <alignment horizontal="justify" vertical="top" wrapText="1"/>
    </xf>
    <xf numFmtId="0" fontId="42" fillId="0" borderId="1" xfId="19" applyFont="1" applyFill="1" applyBorder="1" applyAlignment="1">
      <alignment horizontal="center" vertical="center"/>
      <protection/>
    </xf>
    <xf numFmtId="49" fontId="39" fillId="0" borderId="1" xfId="19" applyNumberFormat="1" applyFont="1" applyFill="1" applyBorder="1" applyAlignment="1">
      <alignment horizontal="center" vertical="center"/>
      <protection/>
    </xf>
    <xf numFmtId="0" fontId="39" fillId="0" borderId="1" xfId="19" applyFont="1" applyBorder="1" applyAlignment="1">
      <alignment horizontal="center" vertical="center"/>
      <protection/>
    </xf>
    <xf numFmtId="49" fontId="5" fillId="2" borderId="1" xfId="0" applyNumberFormat="1" applyFont="1" applyFill="1" applyBorder="1" applyAlignment="1">
      <alignment horizontal="center" vertical="center"/>
    </xf>
    <xf numFmtId="0" fontId="47" fillId="3" borderId="1" xfId="19" applyFont="1" applyFill="1" applyBorder="1" applyAlignment="1">
      <alignment horizontal="center" vertical="center"/>
      <protection/>
    </xf>
    <xf numFmtId="49" fontId="47" fillId="3" borderId="1" xfId="19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 quotePrefix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 quotePrefix="1">
      <alignment horizontal="center" vertical="center"/>
    </xf>
    <xf numFmtId="0" fontId="41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left" vertical="center" wrapText="1"/>
    </xf>
    <xf numFmtId="0" fontId="3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19" fillId="3" borderId="1" xfId="0" applyNumberFormat="1" applyFont="1" applyFill="1" applyBorder="1" applyAlignment="1" applyProtection="1">
      <alignment horizontal="right" vertical="center"/>
      <protection locked="0"/>
    </xf>
    <xf numFmtId="0" fontId="21" fillId="3" borderId="1" xfId="19" applyFont="1" applyFill="1" applyBorder="1" applyAlignment="1">
      <alignment horizontal="left" vertical="center"/>
      <protection/>
    </xf>
    <xf numFmtId="0" fontId="42" fillId="0" borderId="1" xfId="19" applyFont="1" applyBorder="1" applyAlignment="1">
      <alignment horizontal="center" vertical="center"/>
      <protection/>
    </xf>
    <xf numFmtId="49" fontId="42" fillId="0" borderId="1" xfId="19" applyNumberFormat="1" applyFont="1" applyBorder="1" applyAlignment="1">
      <alignment horizontal="center" vertical="center"/>
      <protection/>
    </xf>
    <xf numFmtId="0" fontId="41" fillId="0" borderId="1" xfId="0" applyFont="1" applyBorder="1" applyAlignment="1">
      <alignment vertical="center" wrapText="1"/>
    </xf>
    <xf numFmtId="49" fontId="39" fillId="0" borderId="3" xfId="19" applyNumberFormat="1" applyFont="1" applyBorder="1" applyAlignment="1">
      <alignment horizontal="center" vertical="center"/>
      <protection/>
    </xf>
    <xf numFmtId="0" fontId="40" fillId="0" borderId="3" xfId="0" applyFont="1" applyFill="1" applyBorder="1" applyAlignment="1">
      <alignment horizontal="justify" vertical="top" wrapText="1"/>
    </xf>
    <xf numFmtId="0" fontId="40" fillId="0" borderId="4" xfId="0" applyFont="1" applyBorder="1" applyAlignment="1" quotePrefix="1">
      <alignment horizontal="center" vertical="center"/>
    </xf>
    <xf numFmtId="0" fontId="40" fillId="0" borderId="4" xfId="0" applyFont="1" applyBorder="1" applyAlignment="1">
      <alignment vertical="center" wrapText="1"/>
    </xf>
    <xf numFmtId="0" fontId="42" fillId="3" borderId="1" xfId="19" applyFont="1" applyFill="1" applyBorder="1" applyAlignment="1">
      <alignment horizontal="center" vertical="center"/>
      <protection/>
    </xf>
    <xf numFmtId="49" fontId="39" fillId="3" borderId="3" xfId="19" applyNumberFormat="1" applyFont="1" applyFill="1" applyBorder="1" applyAlignment="1">
      <alignment horizontal="center" vertical="center"/>
      <protection/>
    </xf>
    <xf numFmtId="0" fontId="41" fillId="3" borderId="1" xfId="0" applyFont="1" applyFill="1" applyBorder="1" applyAlignment="1">
      <alignment vertical="center" wrapText="1"/>
    </xf>
    <xf numFmtId="0" fontId="47" fillId="0" borderId="1" xfId="19" applyFont="1" applyBorder="1" applyAlignment="1">
      <alignment horizontal="center" vertical="center"/>
      <protection/>
    </xf>
    <xf numFmtId="49" fontId="47" fillId="0" borderId="1" xfId="19" applyNumberFormat="1" applyFont="1" applyBorder="1" applyAlignment="1">
      <alignment horizontal="center" vertical="center"/>
      <protection/>
    </xf>
    <xf numFmtId="0" fontId="49" fillId="0" borderId="1" xfId="0" applyFont="1" applyFill="1" applyBorder="1" applyAlignment="1">
      <alignment horizontal="justify" vertical="top" wrapText="1"/>
    </xf>
    <xf numFmtId="0" fontId="6" fillId="0" borderId="0" xfId="0" applyFont="1" applyFill="1" applyAlignment="1" applyProtection="1">
      <alignment vertical="top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textRotation="90" wrapText="1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vertical="top" wrapText="1"/>
      <protection locked="0"/>
    </xf>
    <xf numFmtId="0" fontId="28" fillId="0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~_T3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/>
  <dimension ref="A1:S93"/>
  <sheetViews>
    <sheetView showZeros="0" tabSelected="1" view="pageBreakPreview" zoomScale="50" zoomScaleNormal="70" zoomScaleSheetLayoutView="50" workbookViewId="0" topLeftCell="A1">
      <pane xSplit="4" ySplit="7" topLeftCell="E4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D43" sqref="D43"/>
    </sheetView>
  </sheetViews>
  <sheetFormatPr defaultColWidth="9.00390625" defaultRowHeight="12.75"/>
  <cols>
    <col min="1" max="1" width="3.75390625" style="31" customWidth="1"/>
    <col min="2" max="2" width="12.625" style="9" customWidth="1"/>
    <col min="3" max="3" width="12.75390625" style="9" customWidth="1"/>
    <col min="4" max="4" width="51.25390625" style="32" customWidth="1"/>
    <col min="5" max="6" width="17.625" style="9" customWidth="1"/>
    <col min="7" max="7" width="15.375" style="9" customWidth="1"/>
    <col min="8" max="8" width="15.75390625" style="9" customWidth="1"/>
    <col min="9" max="9" width="14.75390625" style="9" customWidth="1"/>
    <col min="10" max="10" width="16.25390625" style="9" customWidth="1"/>
    <col min="11" max="11" width="16.00390625" style="9" customWidth="1"/>
    <col min="12" max="12" width="15.25390625" style="9" customWidth="1"/>
    <col min="13" max="13" width="14.625" style="9" customWidth="1"/>
    <col min="14" max="14" width="15.00390625" style="9" customWidth="1"/>
    <col min="15" max="15" width="14.75390625" style="9" customWidth="1"/>
    <col min="16" max="16" width="23.625" style="9" customWidth="1"/>
    <col min="17" max="17" width="18.25390625" style="9" customWidth="1"/>
    <col min="18" max="18" width="8.875" style="10" customWidth="1"/>
    <col min="19" max="19" width="11.125" style="10" customWidth="1"/>
    <col min="20" max="16384" width="8.875" style="10" customWidth="1"/>
  </cols>
  <sheetData>
    <row r="1" spans="1:17" ht="121.5" customHeight="1">
      <c r="A1" s="7"/>
      <c r="B1" s="7"/>
      <c r="C1" s="7"/>
      <c r="D1" s="8"/>
      <c r="E1" s="7"/>
      <c r="F1" s="7"/>
      <c r="G1" s="7"/>
      <c r="H1" s="7"/>
      <c r="I1" s="7"/>
      <c r="J1" s="7"/>
      <c r="K1" s="7"/>
      <c r="N1" s="6"/>
      <c r="O1" s="147" t="s">
        <v>199</v>
      </c>
      <c r="P1" s="147"/>
      <c r="Q1" s="147"/>
    </row>
    <row r="2" spans="1:17" ht="12" customHeight="1">
      <c r="A2" s="7"/>
      <c r="B2" s="7"/>
      <c r="C2" s="7"/>
      <c r="D2" s="8"/>
      <c r="E2" s="7"/>
      <c r="F2" s="7"/>
      <c r="G2" s="7"/>
      <c r="H2" s="7"/>
      <c r="I2" s="7"/>
      <c r="J2" s="7"/>
      <c r="K2" s="7"/>
      <c r="L2" s="152"/>
      <c r="M2" s="152"/>
      <c r="N2" s="152"/>
      <c r="O2" s="152"/>
      <c r="P2" s="152"/>
      <c r="Q2" s="152"/>
    </row>
    <row r="3" spans="1:17" ht="49.5" customHeight="1">
      <c r="A3" s="11"/>
      <c r="B3" s="153" t="s">
        <v>190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2" t="s">
        <v>67</v>
      </c>
    </row>
    <row r="4" spans="1:17" ht="72" customHeight="1">
      <c r="A4" s="150"/>
      <c r="B4" s="151" t="s">
        <v>37</v>
      </c>
      <c r="C4" s="151" t="s">
        <v>38</v>
      </c>
      <c r="D4" s="154" t="s">
        <v>60</v>
      </c>
      <c r="E4" s="149" t="s">
        <v>100</v>
      </c>
      <c r="F4" s="149"/>
      <c r="G4" s="149"/>
      <c r="H4" s="149"/>
      <c r="I4" s="149"/>
      <c r="J4" s="149" t="s">
        <v>17</v>
      </c>
      <c r="K4" s="149"/>
      <c r="L4" s="149"/>
      <c r="M4" s="149"/>
      <c r="N4" s="149"/>
      <c r="O4" s="149"/>
      <c r="P4" s="149"/>
      <c r="Q4" s="148" t="s">
        <v>101</v>
      </c>
    </row>
    <row r="5" spans="1:17" ht="21" customHeight="1">
      <c r="A5" s="150"/>
      <c r="B5" s="151"/>
      <c r="C5" s="151"/>
      <c r="D5" s="154"/>
      <c r="E5" s="149" t="s">
        <v>101</v>
      </c>
      <c r="F5" s="149" t="s">
        <v>57</v>
      </c>
      <c r="G5" s="148" t="s">
        <v>23</v>
      </c>
      <c r="H5" s="148"/>
      <c r="I5" s="148" t="s">
        <v>58</v>
      </c>
      <c r="J5" s="149" t="s">
        <v>101</v>
      </c>
      <c r="K5" s="149" t="s">
        <v>57</v>
      </c>
      <c r="L5" s="148" t="s">
        <v>23</v>
      </c>
      <c r="M5" s="148"/>
      <c r="N5" s="148" t="s">
        <v>58</v>
      </c>
      <c r="O5" s="148" t="s">
        <v>23</v>
      </c>
      <c r="P5" s="148"/>
      <c r="Q5" s="148"/>
    </row>
    <row r="6" spans="1:17" ht="92.25" customHeight="1">
      <c r="A6" s="150"/>
      <c r="B6" s="151"/>
      <c r="C6" s="151"/>
      <c r="D6" s="154"/>
      <c r="E6" s="149"/>
      <c r="F6" s="149"/>
      <c r="G6" s="42" t="s">
        <v>65</v>
      </c>
      <c r="H6" s="42" t="s">
        <v>59</v>
      </c>
      <c r="I6" s="148"/>
      <c r="J6" s="149"/>
      <c r="K6" s="149"/>
      <c r="L6" s="42" t="s">
        <v>65</v>
      </c>
      <c r="M6" s="42" t="s">
        <v>59</v>
      </c>
      <c r="N6" s="148"/>
      <c r="O6" s="43" t="s">
        <v>70</v>
      </c>
      <c r="P6" s="44" t="s">
        <v>45</v>
      </c>
      <c r="Q6" s="148"/>
    </row>
    <row r="7" spans="1:17" s="14" customFormat="1" ht="13.5" customHeight="1">
      <c r="A7" s="13"/>
      <c r="B7" s="104">
        <v>1</v>
      </c>
      <c r="C7" s="104">
        <v>2</v>
      </c>
      <c r="D7" s="105">
        <v>3</v>
      </c>
      <c r="E7" s="42">
        <v>4</v>
      </c>
      <c r="F7" s="42">
        <v>5</v>
      </c>
      <c r="G7" s="42">
        <v>6</v>
      </c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</row>
    <row r="8" spans="1:17" s="16" customFormat="1" ht="44.25" customHeight="1">
      <c r="A8" s="15"/>
      <c r="B8" s="106" t="s">
        <v>185</v>
      </c>
      <c r="C8" s="106"/>
      <c r="D8" s="107" t="s">
        <v>175</v>
      </c>
      <c r="E8" s="130">
        <f>E9+E11+E14+E23</f>
        <v>3698324</v>
      </c>
      <c r="F8" s="130">
        <f>F9+F11+F14+F23</f>
        <v>3698324</v>
      </c>
      <c r="G8" s="130">
        <f>G9+G11+G14+G23</f>
        <v>1562140</v>
      </c>
      <c r="H8" s="130">
        <f>H9+H11+H14+H23</f>
        <v>214476</v>
      </c>
      <c r="I8" s="130">
        <f>I9+I11+I14+I23</f>
        <v>0</v>
      </c>
      <c r="J8" s="130">
        <f aca="true" t="shared" si="0" ref="J8:O8">J9+J11+J14+J18+J21+J23</f>
        <v>2072510.27</v>
      </c>
      <c r="K8" s="130">
        <f t="shared" si="0"/>
        <v>50000</v>
      </c>
      <c r="L8" s="130">
        <f t="shared" si="0"/>
        <v>0</v>
      </c>
      <c r="M8" s="130">
        <f t="shared" si="0"/>
        <v>0</v>
      </c>
      <c r="N8" s="130">
        <f t="shared" si="0"/>
        <v>2022510.27</v>
      </c>
      <c r="O8" s="130">
        <f t="shared" si="0"/>
        <v>1982727</v>
      </c>
      <c r="P8" s="130"/>
      <c r="Q8" s="130">
        <f>E8+J8</f>
        <v>5770834.27</v>
      </c>
    </row>
    <row r="9" spans="1:17" s="19" customFormat="1" ht="19.5" customHeight="1">
      <c r="A9" s="17"/>
      <c r="B9" s="108" t="s">
        <v>18</v>
      </c>
      <c r="C9" s="108"/>
      <c r="D9" s="109" t="s">
        <v>68</v>
      </c>
      <c r="E9" s="18">
        <v>2027791</v>
      </c>
      <c r="F9" s="18">
        <v>2027791</v>
      </c>
      <c r="G9" s="18">
        <v>1302140</v>
      </c>
      <c r="H9" s="18">
        <v>141034</v>
      </c>
      <c r="I9" s="18"/>
      <c r="J9" s="18">
        <v>217327</v>
      </c>
      <c r="K9" s="18">
        <v>50000</v>
      </c>
      <c r="L9" s="18"/>
      <c r="M9" s="18"/>
      <c r="N9" s="18">
        <v>167327</v>
      </c>
      <c r="O9" s="18">
        <v>167327</v>
      </c>
      <c r="P9" s="18"/>
      <c r="Q9" s="130">
        <f aca="true" t="shared" si="1" ref="Q9:Q77">E9+J9</f>
        <v>2245118</v>
      </c>
    </row>
    <row r="10" spans="1:19" ht="19.5" customHeight="1">
      <c r="A10" s="20"/>
      <c r="B10" s="94" t="s">
        <v>19</v>
      </c>
      <c r="C10" s="94" t="s">
        <v>11</v>
      </c>
      <c r="D10" s="110" t="s">
        <v>71</v>
      </c>
      <c r="E10" s="21">
        <v>2027791</v>
      </c>
      <c r="F10" s="21">
        <v>2027791</v>
      </c>
      <c r="G10" s="21">
        <v>1302140</v>
      </c>
      <c r="H10" s="21">
        <v>141034</v>
      </c>
      <c r="I10" s="21"/>
      <c r="J10" s="21">
        <v>217327</v>
      </c>
      <c r="K10" s="21">
        <v>50000</v>
      </c>
      <c r="L10" s="21"/>
      <c r="M10" s="21"/>
      <c r="N10" s="21">
        <v>167327</v>
      </c>
      <c r="O10" s="21">
        <v>167327</v>
      </c>
      <c r="P10" s="21"/>
      <c r="Q10" s="130">
        <f t="shared" si="1"/>
        <v>2245118</v>
      </c>
      <c r="S10" s="101">
        <f>E9+E26+E43+E78+E86</f>
        <v>3329646</v>
      </c>
    </row>
    <row r="11" spans="1:17" ht="37.5">
      <c r="A11" s="20"/>
      <c r="B11" s="111" t="s">
        <v>21</v>
      </c>
      <c r="C11" s="111"/>
      <c r="D11" s="112" t="s">
        <v>15</v>
      </c>
      <c r="E11" s="18">
        <v>36500</v>
      </c>
      <c r="F11" s="18">
        <v>36500</v>
      </c>
      <c r="G11" s="18">
        <v>0</v>
      </c>
      <c r="H11" s="18">
        <v>0</v>
      </c>
      <c r="I11" s="18">
        <v>0</v>
      </c>
      <c r="J11" s="18"/>
      <c r="K11" s="18"/>
      <c r="L11" s="18">
        <v>0</v>
      </c>
      <c r="M11" s="18">
        <v>0</v>
      </c>
      <c r="N11" s="18"/>
      <c r="O11" s="18"/>
      <c r="P11" s="18"/>
      <c r="Q11" s="130">
        <f t="shared" si="1"/>
        <v>36500</v>
      </c>
    </row>
    <row r="12" spans="1:17" ht="18.75">
      <c r="A12" s="20"/>
      <c r="B12" s="102" t="s">
        <v>85</v>
      </c>
      <c r="C12" s="113" t="s">
        <v>52</v>
      </c>
      <c r="D12" s="114" t="s">
        <v>86</v>
      </c>
      <c r="E12" s="88">
        <v>11500</v>
      </c>
      <c r="F12" s="88">
        <v>11500</v>
      </c>
      <c r="G12" s="18"/>
      <c r="H12" s="18"/>
      <c r="I12" s="21"/>
      <c r="J12" s="2"/>
      <c r="K12" s="3"/>
      <c r="L12" s="3"/>
      <c r="M12" s="3"/>
      <c r="N12" s="3"/>
      <c r="O12" s="48"/>
      <c r="P12" s="48"/>
      <c r="Q12" s="130">
        <f t="shared" si="1"/>
        <v>11500</v>
      </c>
    </row>
    <row r="13" spans="1:17" ht="37.5">
      <c r="A13" s="20"/>
      <c r="B13" s="102" t="s">
        <v>83</v>
      </c>
      <c r="C13" s="113" t="s">
        <v>50</v>
      </c>
      <c r="D13" s="114" t="s">
        <v>84</v>
      </c>
      <c r="E13" s="88">
        <v>25000</v>
      </c>
      <c r="F13" s="88">
        <v>25000</v>
      </c>
      <c r="G13" s="18"/>
      <c r="H13" s="18"/>
      <c r="I13" s="21"/>
      <c r="J13" s="2"/>
      <c r="K13" s="3"/>
      <c r="L13" s="3"/>
      <c r="M13" s="3"/>
      <c r="N13" s="3"/>
      <c r="O13" s="48"/>
      <c r="P13" s="48"/>
      <c r="Q13" s="130">
        <f t="shared" si="1"/>
        <v>25000</v>
      </c>
    </row>
    <row r="14" spans="1:17" ht="18.75">
      <c r="A14" s="20"/>
      <c r="B14" s="115">
        <v>100000</v>
      </c>
      <c r="C14" s="116"/>
      <c r="D14" s="93" t="s">
        <v>110</v>
      </c>
      <c r="E14" s="90">
        <v>1603833</v>
      </c>
      <c r="F14" s="90">
        <v>1603833</v>
      </c>
      <c r="G14" s="90">
        <v>260000</v>
      </c>
      <c r="H14" s="90">
        <v>73442</v>
      </c>
      <c r="I14" s="90"/>
      <c r="J14" s="90">
        <v>1421000</v>
      </c>
      <c r="K14" s="90"/>
      <c r="L14" s="90"/>
      <c r="M14" s="90"/>
      <c r="N14" s="90">
        <v>1421000</v>
      </c>
      <c r="O14" s="90">
        <v>1421000</v>
      </c>
      <c r="P14" s="90"/>
      <c r="Q14" s="130">
        <f t="shared" si="1"/>
        <v>3024833</v>
      </c>
    </row>
    <row r="15" spans="1:17" ht="37.5">
      <c r="A15" s="20"/>
      <c r="B15" s="117">
        <v>100102</v>
      </c>
      <c r="C15" s="113" t="s">
        <v>173</v>
      </c>
      <c r="D15" s="86" t="s">
        <v>112</v>
      </c>
      <c r="E15" s="90"/>
      <c r="F15" s="88"/>
      <c r="G15" s="88"/>
      <c r="H15" s="88"/>
      <c r="I15" s="88"/>
      <c r="J15" s="88">
        <v>100000</v>
      </c>
      <c r="K15" s="88"/>
      <c r="L15" s="88"/>
      <c r="M15" s="88"/>
      <c r="N15" s="88">
        <v>100000</v>
      </c>
      <c r="O15" s="88">
        <v>100000</v>
      </c>
      <c r="P15" s="88"/>
      <c r="Q15" s="130">
        <f t="shared" si="1"/>
        <v>100000</v>
      </c>
    </row>
    <row r="16" spans="1:17" ht="18.75">
      <c r="A16" s="20"/>
      <c r="B16" s="117">
        <v>100203</v>
      </c>
      <c r="C16" s="113" t="s">
        <v>174</v>
      </c>
      <c r="D16" s="86" t="s">
        <v>111</v>
      </c>
      <c r="E16" s="88">
        <v>1603833</v>
      </c>
      <c r="F16" s="88">
        <v>1603833</v>
      </c>
      <c r="G16" s="88">
        <v>260000</v>
      </c>
      <c r="H16" s="88">
        <v>73442</v>
      </c>
      <c r="I16" s="88"/>
      <c r="J16" s="88">
        <v>1305000</v>
      </c>
      <c r="K16" s="88"/>
      <c r="L16" s="88"/>
      <c r="M16" s="88"/>
      <c r="N16" s="88">
        <v>1305000</v>
      </c>
      <c r="O16" s="88">
        <v>1305000</v>
      </c>
      <c r="P16" s="88"/>
      <c r="Q16" s="130">
        <f t="shared" si="1"/>
        <v>2908833</v>
      </c>
    </row>
    <row r="17" spans="1:17" ht="37.5">
      <c r="A17" s="20"/>
      <c r="B17" s="117">
        <v>100400</v>
      </c>
      <c r="C17" s="113" t="s">
        <v>174</v>
      </c>
      <c r="D17" s="86" t="s">
        <v>113</v>
      </c>
      <c r="E17" s="90"/>
      <c r="F17" s="88"/>
      <c r="G17" s="88"/>
      <c r="H17" s="88"/>
      <c r="I17" s="88"/>
      <c r="J17" s="88">
        <v>16000</v>
      </c>
      <c r="K17" s="88"/>
      <c r="L17" s="88"/>
      <c r="M17" s="88"/>
      <c r="N17" s="88">
        <v>16000</v>
      </c>
      <c r="O17" s="88">
        <v>16000</v>
      </c>
      <c r="P17" s="88"/>
      <c r="Q17" s="130">
        <f t="shared" si="1"/>
        <v>16000</v>
      </c>
    </row>
    <row r="18" spans="1:17" ht="18.75">
      <c r="A18" s="20"/>
      <c r="B18" s="134">
        <v>150000</v>
      </c>
      <c r="C18" s="135"/>
      <c r="D18" s="136" t="s">
        <v>186</v>
      </c>
      <c r="E18" s="90"/>
      <c r="F18" s="90"/>
      <c r="G18" s="90"/>
      <c r="H18" s="90"/>
      <c r="I18" s="90"/>
      <c r="J18" s="90">
        <v>338300</v>
      </c>
      <c r="K18" s="90"/>
      <c r="L18" s="90"/>
      <c r="M18" s="90"/>
      <c r="N18" s="90">
        <v>338300</v>
      </c>
      <c r="O18" s="90">
        <v>338300</v>
      </c>
      <c r="P18" s="90"/>
      <c r="Q18" s="130">
        <f t="shared" si="1"/>
        <v>338300</v>
      </c>
    </row>
    <row r="19" spans="1:17" ht="18.75">
      <c r="A19" s="20"/>
      <c r="B19" s="117">
        <v>150122</v>
      </c>
      <c r="C19" s="113" t="s">
        <v>188</v>
      </c>
      <c r="D19" s="86" t="s">
        <v>189</v>
      </c>
      <c r="E19" s="90"/>
      <c r="F19" s="88"/>
      <c r="G19" s="88"/>
      <c r="H19" s="88"/>
      <c r="I19" s="88"/>
      <c r="J19" s="88">
        <v>38300</v>
      </c>
      <c r="K19" s="88"/>
      <c r="L19" s="88"/>
      <c r="M19" s="88"/>
      <c r="N19" s="88">
        <v>38300</v>
      </c>
      <c r="O19" s="88">
        <v>38300</v>
      </c>
      <c r="P19" s="88"/>
      <c r="Q19" s="130">
        <f t="shared" si="1"/>
        <v>38300</v>
      </c>
    </row>
    <row r="20" spans="1:17" ht="37.5">
      <c r="A20" s="20"/>
      <c r="B20" s="117">
        <v>150202</v>
      </c>
      <c r="C20" s="137" t="s">
        <v>192</v>
      </c>
      <c r="D20" s="138" t="s">
        <v>193</v>
      </c>
      <c r="E20" s="90"/>
      <c r="F20" s="88"/>
      <c r="G20" s="88"/>
      <c r="H20" s="88"/>
      <c r="I20" s="88"/>
      <c r="J20" s="88">
        <v>300000</v>
      </c>
      <c r="K20" s="88"/>
      <c r="L20" s="88"/>
      <c r="M20" s="88"/>
      <c r="N20" s="88">
        <v>300000</v>
      </c>
      <c r="O20" s="88">
        <v>300000</v>
      </c>
      <c r="P20" s="88"/>
      <c r="Q20" s="130">
        <f t="shared" si="1"/>
        <v>300000</v>
      </c>
    </row>
    <row r="21" spans="1:17" ht="56.25">
      <c r="A21" s="20"/>
      <c r="B21" s="141">
        <v>170000</v>
      </c>
      <c r="C21" s="142"/>
      <c r="D21" s="143" t="s">
        <v>165</v>
      </c>
      <c r="E21" s="90"/>
      <c r="F21" s="88"/>
      <c r="G21" s="88"/>
      <c r="H21" s="88"/>
      <c r="I21" s="88"/>
      <c r="J21" s="90">
        <v>95883.27</v>
      </c>
      <c r="K21" s="90"/>
      <c r="L21" s="90"/>
      <c r="M21" s="90"/>
      <c r="N21" s="90">
        <v>95883.27</v>
      </c>
      <c r="O21" s="90">
        <v>56100</v>
      </c>
      <c r="P21" s="88"/>
      <c r="Q21" s="130">
        <f t="shared" si="1"/>
        <v>95883.27</v>
      </c>
    </row>
    <row r="22" spans="1:17" ht="75">
      <c r="A22" s="20"/>
      <c r="B22" s="139">
        <v>170703</v>
      </c>
      <c r="C22" s="137" t="s">
        <v>194</v>
      </c>
      <c r="D22" s="140" t="s">
        <v>195</v>
      </c>
      <c r="E22" s="90"/>
      <c r="F22" s="88"/>
      <c r="G22" s="88"/>
      <c r="H22" s="88"/>
      <c r="I22" s="88"/>
      <c r="J22" s="88">
        <v>95883.27</v>
      </c>
      <c r="K22" s="88"/>
      <c r="L22" s="88"/>
      <c r="M22" s="88"/>
      <c r="N22" s="88">
        <v>95883.27</v>
      </c>
      <c r="O22" s="88">
        <v>56100</v>
      </c>
      <c r="P22" s="88"/>
      <c r="Q22" s="130">
        <f t="shared" si="1"/>
        <v>95883.27</v>
      </c>
    </row>
    <row r="23" spans="1:17" s="19" customFormat="1" ht="38.25" customHeight="1">
      <c r="A23" s="17"/>
      <c r="B23" s="111" t="s">
        <v>75</v>
      </c>
      <c r="C23" s="111"/>
      <c r="D23" s="112" t="s">
        <v>43</v>
      </c>
      <c r="E23" s="18">
        <v>30200</v>
      </c>
      <c r="F23" s="18">
        <v>30200</v>
      </c>
      <c r="G23" s="18">
        <v>0</v>
      </c>
      <c r="H23" s="18">
        <v>0</v>
      </c>
      <c r="I23" s="18">
        <v>0</v>
      </c>
      <c r="J23" s="131"/>
      <c r="K23" s="18">
        <v>0</v>
      </c>
      <c r="L23" s="18">
        <v>0</v>
      </c>
      <c r="M23" s="18">
        <v>0</v>
      </c>
      <c r="N23" s="18"/>
      <c r="O23" s="18"/>
      <c r="P23" s="18"/>
      <c r="Q23" s="130">
        <f t="shared" si="1"/>
        <v>30200</v>
      </c>
    </row>
    <row r="24" spans="1:17" ht="18.75">
      <c r="A24" s="20"/>
      <c r="B24" s="94" t="s">
        <v>14</v>
      </c>
      <c r="C24" s="94" t="s">
        <v>36</v>
      </c>
      <c r="D24" s="110" t="s">
        <v>64</v>
      </c>
      <c r="E24" s="21">
        <v>30200</v>
      </c>
      <c r="F24" s="21">
        <v>30200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30">
        <f t="shared" si="1"/>
        <v>30200</v>
      </c>
    </row>
    <row r="25" spans="1:17" ht="40.5">
      <c r="A25" s="27"/>
      <c r="B25" s="118" t="s">
        <v>78</v>
      </c>
      <c r="C25" s="118"/>
      <c r="D25" s="107" t="s">
        <v>176</v>
      </c>
      <c r="E25" s="4">
        <f aca="true" t="shared" si="2" ref="E25:P25">E26+E28+E37+E39</f>
        <v>16768425</v>
      </c>
      <c r="F25" s="4">
        <f t="shared" si="2"/>
        <v>16768425</v>
      </c>
      <c r="G25" s="4">
        <f t="shared" si="2"/>
        <v>8371800</v>
      </c>
      <c r="H25" s="4">
        <f t="shared" si="2"/>
        <v>3295000</v>
      </c>
      <c r="I25" s="4">
        <f t="shared" si="2"/>
        <v>0</v>
      </c>
      <c r="J25" s="4">
        <f t="shared" si="2"/>
        <v>1384300</v>
      </c>
      <c r="K25" s="4">
        <f t="shared" si="2"/>
        <v>541200</v>
      </c>
      <c r="L25" s="4">
        <f t="shared" si="2"/>
        <v>0</v>
      </c>
      <c r="M25" s="4">
        <f t="shared" si="2"/>
        <v>0</v>
      </c>
      <c r="N25" s="4">
        <f t="shared" si="2"/>
        <v>843100</v>
      </c>
      <c r="O25" s="4">
        <f t="shared" si="2"/>
        <v>290000</v>
      </c>
      <c r="P25" s="4">
        <f t="shared" si="2"/>
        <v>0</v>
      </c>
      <c r="Q25" s="130">
        <f t="shared" si="1"/>
        <v>18152725</v>
      </c>
    </row>
    <row r="26" spans="1:17" ht="18.75">
      <c r="A26" s="20"/>
      <c r="B26" s="108" t="s">
        <v>18</v>
      </c>
      <c r="C26" s="108"/>
      <c r="D26" s="109" t="s">
        <v>68</v>
      </c>
      <c r="E26" s="91">
        <v>154890</v>
      </c>
      <c r="F26" s="91">
        <v>154890</v>
      </c>
      <c r="G26" s="91">
        <v>101900</v>
      </c>
      <c r="H26" s="91">
        <v>2000</v>
      </c>
      <c r="I26" s="91"/>
      <c r="J26" s="91">
        <v>16890</v>
      </c>
      <c r="K26" s="91"/>
      <c r="L26" s="91"/>
      <c r="M26" s="91"/>
      <c r="N26" s="91">
        <v>16890</v>
      </c>
      <c r="O26" s="91">
        <v>16890</v>
      </c>
      <c r="P26" s="91"/>
      <c r="Q26" s="130">
        <f t="shared" si="1"/>
        <v>171780</v>
      </c>
    </row>
    <row r="27" spans="1:17" ht="18.75">
      <c r="A27" s="20"/>
      <c r="B27" s="94" t="s">
        <v>19</v>
      </c>
      <c r="C27" s="94" t="s">
        <v>11</v>
      </c>
      <c r="D27" s="110" t="s">
        <v>71</v>
      </c>
      <c r="E27" s="2">
        <v>154890</v>
      </c>
      <c r="F27" s="2">
        <v>154890</v>
      </c>
      <c r="G27" s="2">
        <v>101900</v>
      </c>
      <c r="H27" s="2">
        <v>2000</v>
      </c>
      <c r="I27" s="91"/>
      <c r="J27" s="2">
        <v>16890</v>
      </c>
      <c r="K27" s="2"/>
      <c r="L27" s="2"/>
      <c r="M27" s="2"/>
      <c r="N27" s="2">
        <v>16890</v>
      </c>
      <c r="O27" s="2">
        <v>16890</v>
      </c>
      <c r="P27" s="91"/>
      <c r="Q27" s="130">
        <f t="shared" si="1"/>
        <v>171780</v>
      </c>
    </row>
    <row r="28" spans="1:17" s="19" customFormat="1" ht="19.5" customHeight="1">
      <c r="A28" s="17"/>
      <c r="B28" s="108" t="s">
        <v>20</v>
      </c>
      <c r="C28" s="108"/>
      <c r="D28" s="109" t="s">
        <v>69</v>
      </c>
      <c r="E28" s="18">
        <v>15652035</v>
      </c>
      <c r="F28" s="18">
        <f>F29+F30+F32+F33+F34+F35+F36</f>
        <v>15652035</v>
      </c>
      <c r="G28" s="18">
        <f>G29+G30+G32+G33+G34+G35+G36</f>
        <v>7759900</v>
      </c>
      <c r="H28" s="18">
        <f>H29+H30+H32+H33+H34+H35+H36</f>
        <v>3097600</v>
      </c>
      <c r="I28" s="18">
        <v>0</v>
      </c>
      <c r="J28" s="18">
        <v>1367410</v>
      </c>
      <c r="K28" s="18">
        <v>541200</v>
      </c>
      <c r="L28" s="18"/>
      <c r="M28" s="18"/>
      <c r="N28" s="18">
        <v>826210</v>
      </c>
      <c r="O28" s="18">
        <v>273110</v>
      </c>
      <c r="P28" s="18"/>
      <c r="Q28" s="130">
        <f t="shared" si="1"/>
        <v>17019445</v>
      </c>
    </row>
    <row r="29" spans="1:17" ht="44.25" customHeight="1">
      <c r="A29" s="20"/>
      <c r="B29" s="113" t="s">
        <v>166</v>
      </c>
      <c r="C29" s="113" t="s">
        <v>168</v>
      </c>
      <c r="D29" s="86" t="s">
        <v>102</v>
      </c>
      <c r="E29" s="2">
        <v>3671800</v>
      </c>
      <c r="F29" s="2">
        <v>3671800</v>
      </c>
      <c r="G29" s="2">
        <v>1700000</v>
      </c>
      <c r="H29" s="2">
        <v>626300</v>
      </c>
      <c r="I29" s="5"/>
      <c r="J29" s="2">
        <v>734000</v>
      </c>
      <c r="K29" s="3">
        <v>240000</v>
      </c>
      <c r="L29" s="3">
        <v>0</v>
      </c>
      <c r="M29" s="3">
        <v>0</v>
      </c>
      <c r="N29" s="3">
        <v>494000</v>
      </c>
      <c r="O29" s="5">
        <v>160000</v>
      </c>
      <c r="P29" s="5">
        <v>0</v>
      </c>
      <c r="Q29" s="130">
        <f t="shared" si="1"/>
        <v>4405800</v>
      </c>
    </row>
    <row r="30" spans="1:17" ht="75">
      <c r="A30" s="20"/>
      <c r="B30" s="117" t="s">
        <v>106</v>
      </c>
      <c r="C30" s="113" t="s">
        <v>169</v>
      </c>
      <c r="D30" s="86" t="s">
        <v>103</v>
      </c>
      <c r="E30" s="2">
        <v>10031285</v>
      </c>
      <c r="F30" s="2">
        <v>10031285</v>
      </c>
      <c r="G30" s="2">
        <v>4789700</v>
      </c>
      <c r="H30" s="2">
        <v>2341200</v>
      </c>
      <c r="I30" s="5"/>
      <c r="J30" s="2">
        <v>486300</v>
      </c>
      <c r="K30" s="3">
        <v>247200</v>
      </c>
      <c r="L30" s="3"/>
      <c r="M30" s="3"/>
      <c r="N30" s="3">
        <v>239100</v>
      </c>
      <c r="O30" s="2">
        <v>20000</v>
      </c>
      <c r="P30" s="5">
        <v>0</v>
      </c>
      <c r="Q30" s="130">
        <f t="shared" si="1"/>
        <v>10517585</v>
      </c>
    </row>
    <row r="31" spans="1:17" ht="99.75" customHeight="1">
      <c r="A31" s="20"/>
      <c r="B31" s="119" t="s">
        <v>106</v>
      </c>
      <c r="C31" s="120" t="s">
        <v>169</v>
      </c>
      <c r="D31" s="100" t="s">
        <v>182</v>
      </c>
      <c r="E31" s="47">
        <v>7955900</v>
      </c>
      <c r="F31" s="47">
        <v>7955900</v>
      </c>
      <c r="G31" s="47">
        <v>4039700</v>
      </c>
      <c r="H31" s="47">
        <v>1929200</v>
      </c>
      <c r="I31" s="47"/>
      <c r="J31" s="2"/>
      <c r="K31" s="3"/>
      <c r="L31" s="3"/>
      <c r="M31" s="3"/>
      <c r="N31" s="3"/>
      <c r="O31" s="5"/>
      <c r="P31" s="5"/>
      <c r="Q31" s="130">
        <f t="shared" si="1"/>
        <v>7955900</v>
      </c>
    </row>
    <row r="32" spans="1:17" ht="42.75" customHeight="1">
      <c r="A32" s="20"/>
      <c r="B32" s="117" t="s">
        <v>29</v>
      </c>
      <c r="C32" s="113" t="s">
        <v>48</v>
      </c>
      <c r="D32" s="114" t="s">
        <v>30</v>
      </c>
      <c r="E32" s="2">
        <v>1226300</v>
      </c>
      <c r="F32" s="2">
        <v>1226300</v>
      </c>
      <c r="G32" s="2">
        <v>823300</v>
      </c>
      <c r="H32" s="2">
        <v>71100</v>
      </c>
      <c r="I32" s="5"/>
      <c r="J32" s="2">
        <v>54000</v>
      </c>
      <c r="K32" s="3">
        <v>54000</v>
      </c>
      <c r="L32" s="3"/>
      <c r="M32" s="3"/>
      <c r="N32" s="3"/>
      <c r="O32" s="5"/>
      <c r="P32" s="5"/>
      <c r="Q32" s="130">
        <f t="shared" si="1"/>
        <v>1280300</v>
      </c>
    </row>
    <row r="33" spans="1:17" ht="38.25" customHeight="1">
      <c r="A33" s="20"/>
      <c r="B33" s="117" t="s">
        <v>31</v>
      </c>
      <c r="C33" s="113" t="s">
        <v>49</v>
      </c>
      <c r="D33" s="114" t="s">
        <v>32</v>
      </c>
      <c r="E33" s="2">
        <v>126300</v>
      </c>
      <c r="F33" s="2">
        <v>126300</v>
      </c>
      <c r="G33" s="2">
        <v>68700</v>
      </c>
      <c r="H33" s="2">
        <v>11700</v>
      </c>
      <c r="I33" s="2"/>
      <c r="J33" s="2">
        <v>25920</v>
      </c>
      <c r="K33" s="3"/>
      <c r="L33" s="3"/>
      <c r="M33" s="3"/>
      <c r="N33" s="3">
        <v>25920</v>
      </c>
      <c r="O33" s="2">
        <v>25920</v>
      </c>
      <c r="P33" s="2"/>
      <c r="Q33" s="130">
        <f t="shared" si="1"/>
        <v>152220</v>
      </c>
    </row>
    <row r="34" spans="1:17" s="46" customFormat="1" ht="41.25" customHeight="1">
      <c r="A34" s="45"/>
      <c r="B34" s="102" t="s">
        <v>104</v>
      </c>
      <c r="C34" s="116" t="s">
        <v>40</v>
      </c>
      <c r="D34" s="89" t="s">
        <v>105</v>
      </c>
      <c r="E34" s="2">
        <v>524400</v>
      </c>
      <c r="F34" s="2">
        <v>524400</v>
      </c>
      <c r="G34" s="2">
        <v>331100</v>
      </c>
      <c r="H34" s="2">
        <v>47300</v>
      </c>
      <c r="I34" s="85"/>
      <c r="J34" s="2">
        <v>67190</v>
      </c>
      <c r="K34" s="2"/>
      <c r="L34" s="2"/>
      <c r="M34" s="2"/>
      <c r="N34" s="2">
        <v>67190</v>
      </c>
      <c r="O34" s="2">
        <v>67190</v>
      </c>
      <c r="P34" s="85"/>
      <c r="Q34" s="130">
        <f t="shared" si="1"/>
        <v>591590</v>
      </c>
    </row>
    <row r="35" spans="1:17" ht="18.75">
      <c r="A35" s="20"/>
      <c r="B35" s="117" t="s">
        <v>33</v>
      </c>
      <c r="C35" s="113" t="s">
        <v>49</v>
      </c>
      <c r="D35" s="114" t="s">
        <v>34</v>
      </c>
      <c r="E35" s="2">
        <v>62900</v>
      </c>
      <c r="F35" s="2">
        <v>62900</v>
      </c>
      <c r="G35" s="2">
        <v>47100</v>
      </c>
      <c r="H35" s="2"/>
      <c r="I35" s="5"/>
      <c r="J35" s="2"/>
      <c r="K35" s="3"/>
      <c r="L35" s="3"/>
      <c r="M35" s="3"/>
      <c r="N35" s="3"/>
      <c r="O35" s="5" t="s">
        <v>200</v>
      </c>
      <c r="P35" s="5"/>
      <c r="Q35" s="130">
        <f t="shared" si="1"/>
        <v>62900</v>
      </c>
    </row>
    <row r="36" spans="1:17" ht="39" customHeight="1">
      <c r="A36" s="20"/>
      <c r="B36" s="113" t="s">
        <v>167</v>
      </c>
      <c r="C36" s="113" t="s">
        <v>40</v>
      </c>
      <c r="D36" s="86" t="s">
        <v>107</v>
      </c>
      <c r="E36" s="2">
        <v>9050</v>
      </c>
      <c r="F36" s="2">
        <v>9050</v>
      </c>
      <c r="G36" s="2"/>
      <c r="H36" s="2"/>
      <c r="I36" s="2"/>
      <c r="J36" s="2"/>
      <c r="K36" s="3"/>
      <c r="L36" s="3"/>
      <c r="M36" s="3"/>
      <c r="N36" s="3"/>
      <c r="O36" s="2"/>
      <c r="P36" s="2"/>
      <c r="Q36" s="130">
        <f t="shared" si="1"/>
        <v>9050</v>
      </c>
    </row>
    <row r="37" spans="1:17" s="19" customFormat="1" ht="40.5" customHeight="1">
      <c r="A37" s="17"/>
      <c r="B37" s="111" t="s">
        <v>21</v>
      </c>
      <c r="C37" s="111"/>
      <c r="D37" s="112" t="s">
        <v>15</v>
      </c>
      <c r="E37" s="91">
        <v>15000</v>
      </c>
      <c r="F37" s="91">
        <v>15000</v>
      </c>
      <c r="G37" s="91"/>
      <c r="H37" s="91"/>
      <c r="I37" s="91"/>
      <c r="J37" s="91"/>
      <c r="K37" s="92"/>
      <c r="L37" s="92"/>
      <c r="M37" s="92"/>
      <c r="N37" s="92"/>
      <c r="O37" s="91"/>
      <c r="P37" s="91"/>
      <c r="Q37" s="130">
        <f t="shared" si="1"/>
        <v>15000</v>
      </c>
    </row>
    <row r="38" spans="1:17" ht="41.25" customHeight="1">
      <c r="A38" s="20"/>
      <c r="B38" s="102" t="s">
        <v>87</v>
      </c>
      <c r="C38" s="113" t="s">
        <v>52</v>
      </c>
      <c r="D38" s="114" t="s">
        <v>88</v>
      </c>
      <c r="E38" s="88">
        <v>15000</v>
      </c>
      <c r="F38" s="88">
        <v>15000</v>
      </c>
      <c r="G38" s="2"/>
      <c r="H38" s="2"/>
      <c r="I38" s="2"/>
      <c r="J38" s="2"/>
      <c r="K38" s="3"/>
      <c r="L38" s="3"/>
      <c r="M38" s="3"/>
      <c r="N38" s="3"/>
      <c r="O38" s="2"/>
      <c r="P38" s="2"/>
      <c r="Q38" s="130">
        <f t="shared" si="1"/>
        <v>15000</v>
      </c>
    </row>
    <row r="39" spans="1:17" ht="18.75">
      <c r="A39" s="20"/>
      <c r="B39" s="111" t="s">
        <v>74</v>
      </c>
      <c r="C39" s="111"/>
      <c r="D39" s="112" t="s">
        <v>42</v>
      </c>
      <c r="E39" s="18">
        <v>946500</v>
      </c>
      <c r="F39" s="18">
        <v>946500</v>
      </c>
      <c r="G39" s="18">
        <v>510000</v>
      </c>
      <c r="H39" s="18">
        <v>195400</v>
      </c>
      <c r="I39" s="18">
        <v>0</v>
      </c>
      <c r="J39" s="18"/>
      <c r="K39" s="18"/>
      <c r="L39" s="18"/>
      <c r="M39" s="18"/>
      <c r="N39" s="18"/>
      <c r="O39" s="18"/>
      <c r="P39" s="18"/>
      <c r="Q39" s="130">
        <f t="shared" si="1"/>
        <v>946500</v>
      </c>
    </row>
    <row r="40" spans="1:17" ht="37.5">
      <c r="A40" s="20"/>
      <c r="B40" s="117" t="s">
        <v>96</v>
      </c>
      <c r="C40" s="113" t="s">
        <v>54</v>
      </c>
      <c r="D40" s="114" t="s">
        <v>97</v>
      </c>
      <c r="E40" s="21">
        <v>34000</v>
      </c>
      <c r="F40" s="21">
        <v>34000</v>
      </c>
      <c r="G40" s="18">
        <v>0</v>
      </c>
      <c r="H40" s="18">
        <v>0</v>
      </c>
      <c r="I40" s="18">
        <v>0</v>
      </c>
      <c r="J40" s="18"/>
      <c r="K40" s="18"/>
      <c r="L40" s="18"/>
      <c r="M40" s="18"/>
      <c r="N40" s="18"/>
      <c r="O40" s="18"/>
      <c r="P40" s="18"/>
      <c r="Q40" s="130">
        <f t="shared" si="1"/>
        <v>34000</v>
      </c>
    </row>
    <row r="41" spans="1:17" s="16" customFormat="1" ht="56.25">
      <c r="A41" s="28"/>
      <c r="B41" s="94" t="s">
        <v>77</v>
      </c>
      <c r="C41" s="94" t="s">
        <v>41</v>
      </c>
      <c r="D41" s="121" t="s">
        <v>35</v>
      </c>
      <c r="E41" s="2">
        <v>912500</v>
      </c>
      <c r="F41" s="3">
        <v>912500</v>
      </c>
      <c r="G41" s="3">
        <v>510000</v>
      </c>
      <c r="H41" s="3">
        <v>195400</v>
      </c>
      <c r="I41" s="3">
        <v>0</v>
      </c>
      <c r="J41" s="2"/>
      <c r="K41" s="3"/>
      <c r="L41" s="3"/>
      <c r="M41" s="3"/>
      <c r="N41" s="3"/>
      <c r="O41" s="2"/>
      <c r="P41" s="2"/>
      <c r="Q41" s="130">
        <f t="shared" si="1"/>
        <v>912500</v>
      </c>
    </row>
    <row r="42" spans="1:17" s="30" customFormat="1" ht="60.75">
      <c r="A42" s="29"/>
      <c r="B42" s="122" t="s">
        <v>79</v>
      </c>
      <c r="C42" s="122"/>
      <c r="D42" s="107" t="s">
        <v>201</v>
      </c>
      <c r="E42" s="4">
        <f>E43+E45+E47+E74</f>
        <v>15149220</v>
      </c>
      <c r="F42" s="4">
        <f>F43+F45+F47+F74</f>
        <v>15149220</v>
      </c>
      <c r="G42" s="4">
        <f>G43+G45+G47+G74</f>
        <v>435740</v>
      </c>
      <c r="H42" s="4">
        <f>H43+H45+H47+H74</f>
        <v>23000</v>
      </c>
      <c r="I42" s="4">
        <v>0</v>
      </c>
      <c r="J42" s="4">
        <v>178300</v>
      </c>
      <c r="K42" s="4"/>
      <c r="L42" s="4"/>
      <c r="M42" s="4"/>
      <c r="N42" s="4">
        <v>178300</v>
      </c>
      <c r="O42" s="4">
        <v>178300</v>
      </c>
      <c r="P42" s="4"/>
      <c r="Q42" s="130">
        <f t="shared" si="1"/>
        <v>15327520</v>
      </c>
    </row>
    <row r="43" spans="1:17" s="30" customFormat="1" ht="18.75">
      <c r="A43" s="29"/>
      <c r="B43" s="108" t="s">
        <v>18</v>
      </c>
      <c r="C43" s="108"/>
      <c r="D43" s="109" t="s">
        <v>68</v>
      </c>
      <c r="E43" s="91">
        <v>662920</v>
      </c>
      <c r="F43" s="91">
        <v>662920</v>
      </c>
      <c r="G43" s="91">
        <v>435740</v>
      </c>
      <c r="H43" s="91">
        <v>23000</v>
      </c>
      <c r="I43" s="91"/>
      <c r="J43" s="91">
        <v>178300</v>
      </c>
      <c r="K43" s="91"/>
      <c r="L43" s="91"/>
      <c r="M43" s="91"/>
      <c r="N43" s="91">
        <v>178300</v>
      </c>
      <c r="O43" s="91">
        <v>178300</v>
      </c>
      <c r="P43" s="91"/>
      <c r="Q43" s="130">
        <f t="shared" si="1"/>
        <v>841220</v>
      </c>
    </row>
    <row r="44" spans="1:17" s="30" customFormat="1" ht="18.75">
      <c r="A44" s="29"/>
      <c r="B44" s="94" t="s">
        <v>19</v>
      </c>
      <c r="C44" s="94" t="s">
        <v>11</v>
      </c>
      <c r="D44" s="110" t="s">
        <v>71</v>
      </c>
      <c r="E44" s="2">
        <v>662920</v>
      </c>
      <c r="F44" s="2">
        <v>662920</v>
      </c>
      <c r="G44" s="2">
        <v>435740</v>
      </c>
      <c r="H44" s="2">
        <v>23000</v>
      </c>
      <c r="I44" s="91"/>
      <c r="J44" s="2">
        <v>178300</v>
      </c>
      <c r="K44" s="2"/>
      <c r="L44" s="2"/>
      <c r="M44" s="2"/>
      <c r="N44" s="2">
        <v>178300</v>
      </c>
      <c r="O44" s="2">
        <v>178300</v>
      </c>
      <c r="P44" s="91"/>
      <c r="Q44" s="130">
        <f t="shared" si="1"/>
        <v>841220</v>
      </c>
    </row>
    <row r="45" spans="1:17" s="30" customFormat="1" ht="18.75">
      <c r="A45" s="29"/>
      <c r="B45" s="108" t="s">
        <v>20</v>
      </c>
      <c r="C45" s="108"/>
      <c r="D45" s="109" t="s">
        <v>69</v>
      </c>
      <c r="E45" s="91">
        <v>599400</v>
      </c>
      <c r="F45" s="91">
        <v>599400</v>
      </c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130">
        <f t="shared" si="1"/>
        <v>599400</v>
      </c>
    </row>
    <row r="46" spans="1:17" s="30" customFormat="1" ht="37.5">
      <c r="A46" s="29"/>
      <c r="B46" s="117" t="s">
        <v>131</v>
      </c>
      <c r="C46" s="113" t="s">
        <v>168</v>
      </c>
      <c r="D46" s="87" t="s">
        <v>132</v>
      </c>
      <c r="E46" s="88">
        <v>599400</v>
      </c>
      <c r="F46" s="88">
        <v>599400</v>
      </c>
      <c r="G46" s="88"/>
      <c r="H46" s="88"/>
      <c r="I46" s="88"/>
      <c r="J46" s="91"/>
      <c r="K46" s="91"/>
      <c r="L46" s="91"/>
      <c r="M46" s="91"/>
      <c r="N46" s="91"/>
      <c r="O46" s="91"/>
      <c r="P46" s="91"/>
      <c r="Q46" s="130">
        <f t="shared" si="1"/>
        <v>599400</v>
      </c>
    </row>
    <row r="47" spans="1:17" ht="37.5">
      <c r="A47" s="20"/>
      <c r="B47" s="111" t="s">
        <v>21</v>
      </c>
      <c r="C47" s="111"/>
      <c r="D47" s="112" t="s">
        <v>15</v>
      </c>
      <c r="E47" s="131">
        <v>13762100</v>
      </c>
      <c r="F47" s="18">
        <v>13762100</v>
      </c>
      <c r="G47" s="18"/>
      <c r="H47" s="18"/>
      <c r="I47" s="18">
        <v>0</v>
      </c>
      <c r="J47" s="18"/>
      <c r="K47" s="18"/>
      <c r="L47" s="18">
        <v>0</v>
      </c>
      <c r="M47" s="18">
        <v>0</v>
      </c>
      <c r="N47" s="18"/>
      <c r="O47" s="18">
        <v>0</v>
      </c>
      <c r="P47" s="18"/>
      <c r="Q47" s="130">
        <f t="shared" si="1"/>
        <v>13762100</v>
      </c>
    </row>
    <row r="48" spans="1:17" s="30" customFormat="1" ht="156" customHeight="1">
      <c r="A48" s="29"/>
      <c r="B48" s="123" t="s">
        <v>115</v>
      </c>
      <c r="C48" s="116" t="s">
        <v>7</v>
      </c>
      <c r="D48" s="89" t="s">
        <v>123</v>
      </c>
      <c r="E48" s="88">
        <v>1537800</v>
      </c>
      <c r="F48" s="88">
        <v>1537800</v>
      </c>
      <c r="G48" s="90"/>
      <c r="H48" s="90"/>
      <c r="I48" s="1"/>
      <c r="J48" s="2">
        <v>0</v>
      </c>
      <c r="K48" s="1"/>
      <c r="L48" s="1"/>
      <c r="M48" s="1"/>
      <c r="N48" s="1"/>
      <c r="O48" s="48"/>
      <c r="P48" s="48"/>
      <c r="Q48" s="130">
        <f t="shared" si="1"/>
        <v>1537800</v>
      </c>
    </row>
    <row r="49" spans="1:17" s="26" customFormat="1" ht="150">
      <c r="A49" s="25"/>
      <c r="B49" s="123" t="s">
        <v>116</v>
      </c>
      <c r="C49" s="116" t="s">
        <v>7</v>
      </c>
      <c r="D49" s="89" t="s">
        <v>124</v>
      </c>
      <c r="E49" s="88">
        <v>98900</v>
      </c>
      <c r="F49" s="88">
        <v>98900</v>
      </c>
      <c r="G49" s="90"/>
      <c r="H49" s="90"/>
      <c r="I49" s="1"/>
      <c r="J49" s="2"/>
      <c r="K49" s="1"/>
      <c r="L49" s="1"/>
      <c r="M49" s="1"/>
      <c r="N49" s="1"/>
      <c r="O49" s="48"/>
      <c r="P49" s="48"/>
      <c r="Q49" s="130">
        <f t="shared" si="1"/>
        <v>98900</v>
      </c>
    </row>
    <row r="50" spans="1:17" ht="131.25">
      <c r="A50" s="20"/>
      <c r="B50" s="123" t="s">
        <v>117</v>
      </c>
      <c r="C50" s="116" t="s">
        <v>7</v>
      </c>
      <c r="D50" s="89" t="s">
        <v>125</v>
      </c>
      <c r="E50" s="88">
        <v>11800</v>
      </c>
      <c r="F50" s="88">
        <v>11800</v>
      </c>
      <c r="G50" s="90"/>
      <c r="H50" s="90"/>
      <c r="I50" s="1"/>
      <c r="J50" s="2">
        <v>0</v>
      </c>
      <c r="K50" s="1"/>
      <c r="L50" s="1"/>
      <c r="M50" s="1"/>
      <c r="N50" s="1"/>
      <c r="O50" s="48"/>
      <c r="P50" s="48"/>
      <c r="Q50" s="130">
        <f t="shared" si="1"/>
        <v>11800</v>
      </c>
    </row>
    <row r="51" spans="1:17" s="26" customFormat="1" ht="150">
      <c r="A51" s="25"/>
      <c r="B51" s="123" t="s">
        <v>118</v>
      </c>
      <c r="C51" s="116" t="s">
        <v>7</v>
      </c>
      <c r="D51" s="89" t="s">
        <v>126</v>
      </c>
      <c r="E51" s="88">
        <v>262400</v>
      </c>
      <c r="F51" s="88">
        <v>262400</v>
      </c>
      <c r="G51" s="90"/>
      <c r="H51" s="90"/>
      <c r="I51" s="1"/>
      <c r="J51" s="2"/>
      <c r="K51" s="1"/>
      <c r="L51" s="1"/>
      <c r="M51" s="1"/>
      <c r="N51" s="1"/>
      <c r="O51" s="48"/>
      <c r="P51" s="48"/>
      <c r="Q51" s="130">
        <f t="shared" si="1"/>
        <v>262400</v>
      </c>
    </row>
    <row r="52" spans="1:17" ht="150">
      <c r="A52" s="20"/>
      <c r="B52" s="123" t="s">
        <v>119</v>
      </c>
      <c r="C52" s="116" t="s">
        <v>7</v>
      </c>
      <c r="D52" s="89" t="s">
        <v>127</v>
      </c>
      <c r="E52" s="88">
        <v>4000</v>
      </c>
      <c r="F52" s="88">
        <v>4000</v>
      </c>
      <c r="G52" s="90"/>
      <c r="H52" s="90"/>
      <c r="I52" s="1"/>
      <c r="J52" s="2">
        <v>0</v>
      </c>
      <c r="K52" s="1"/>
      <c r="L52" s="1"/>
      <c r="M52" s="1"/>
      <c r="N52" s="1"/>
      <c r="O52" s="48"/>
      <c r="P52" s="48"/>
      <c r="Q52" s="130">
        <f t="shared" si="1"/>
        <v>4000</v>
      </c>
    </row>
    <row r="53" spans="1:17" ht="131.25">
      <c r="A53" s="20"/>
      <c r="B53" s="123" t="s">
        <v>120</v>
      </c>
      <c r="C53" s="116" t="s">
        <v>170</v>
      </c>
      <c r="D53" s="89" t="s">
        <v>128</v>
      </c>
      <c r="E53" s="88">
        <v>121300</v>
      </c>
      <c r="F53" s="88">
        <v>121300</v>
      </c>
      <c r="G53" s="90"/>
      <c r="H53" s="90"/>
      <c r="I53" s="1"/>
      <c r="J53" s="2">
        <v>0</v>
      </c>
      <c r="K53" s="1"/>
      <c r="L53" s="1"/>
      <c r="M53" s="1"/>
      <c r="N53" s="1"/>
      <c r="O53" s="48"/>
      <c r="P53" s="48"/>
      <c r="Q53" s="130">
        <f t="shared" si="1"/>
        <v>121300</v>
      </c>
    </row>
    <row r="54" spans="1:17" ht="131.25">
      <c r="A54" s="20"/>
      <c r="B54" s="123" t="s">
        <v>121</v>
      </c>
      <c r="C54" s="116" t="s">
        <v>170</v>
      </c>
      <c r="D54" s="89" t="s">
        <v>129</v>
      </c>
      <c r="E54" s="88">
        <v>44800</v>
      </c>
      <c r="F54" s="88">
        <v>44800</v>
      </c>
      <c r="G54" s="90"/>
      <c r="H54" s="90"/>
      <c r="I54" s="1"/>
      <c r="J54" s="2"/>
      <c r="K54" s="1"/>
      <c r="L54" s="1"/>
      <c r="M54" s="1"/>
      <c r="N54" s="1"/>
      <c r="O54" s="48"/>
      <c r="P54" s="48"/>
      <c r="Q54" s="130">
        <f t="shared" si="1"/>
        <v>44800</v>
      </c>
    </row>
    <row r="55" spans="1:17" s="23" customFormat="1" ht="112.5">
      <c r="A55" s="24"/>
      <c r="B55" s="123" t="s">
        <v>122</v>
      </c>
      <c r="C55" s="116" t="s">
        <v>170</v>
      </c>
      <c r="D55" s="89" t="s">
        <v>130</v>
      </c>
      <c r="E55" s="88">
        <v>1200</v>
      </c>
      <c r="F55" s="88">
        <v>1200</v>
      </c>
      <c r="G55" s="90"/>
      <c r="H55" s="90"/>
      <c r="I55" s="1"/>
      <c r="J55" s="2"/>
      <c r="K55" s="1"/>
      <c r="L55" s="1"/>
      <c r="M55" s="1"/>
      <c r="N55" s="1"/>
      <c r="O55" s="48"/>
      <c r="P55" s="48"/>
      <c r="Q55" s="130">
        <f t="shared" si="1"/>
        <v>1200</v>
      </c>
    </row>
    <row r="56" spans="1:17" s="23" customFormat="1" ht="57" customHeight="1">
      <c r="A56" s="22"/>
      <c r="B56" s="123" t="s">
        <v>133</v>
      </c>
      <c r="C56" s="116" t="s">
        <v>170</v>
      </c>
      <c r="D56" s="86" t="s">
        <v>146</v>
      </c>
      <c r="E56" s="88">
        <v>8200</v>
      </c>
      <c r="F56" s="88">
        <v>8200</v>
      </c>
      <c r="G56" s="90"/>
      <c r="H56" s="90"/>
      <c r="I56" s="1"/>
      <c r="J56" s="2">
        <v>0</v>
      </c>
      <c r="K56" s="1"/>
      <c r="L56" s="1"/>
      <c r="M56" s="1"/>
      <c r="N56" s="1"/>
      <c r="O56" s="48"/>
      <c r="P56" s="48"/>
      <c r="Q56" s="130">
        <f t="shared" si="1"/>
        <v>8200</v>
      </c>
    </row>
    <row r="57" spans="1:17" ht="37.5">
      <c r="A57" s="27"/>
      <c r="B57" s="123" t="s">
        <v>134</v>
      </c>
      <c r="C57" s="116" t="s">
        <v>170</v>
      </c>
      <c r="D57" s="86" t="s">
        <v>147</v>
      </c>
      <c r="E57" s="88">
        <v>29200</v>
      </c>
      <c r="F57" s="88">
        <v>29200</v>
      </c>
      <c r="G57" s="90"/>
      <c r="H57" s="90"/>
      <c r="I57" s="1"/>
      <c r="J57" s="2"/>
      <c r="K57" s="1"/>
      <c r="L57" s="1"/>
      <c r="M57" s="1"/>
      <c r="N57" s="1"/>
      <c r="O57" s="48"/>
      <c r="P57" s="48"/>
      <c r="Q57" s="130">
        <f t="shared" si="1"/>
        <v>29200</v>
      </c>
    </row>
    <row r="58" spans="1:17" ht="168.75">
      <c r="A58" s="20"/>
      <c r="B58" s="123" t="s">
        <v>135</v>
      </c>
      <c r="C58" s="116" t="s">
        <v>170</v>
      </c>
      <c r="D58" s="86" t="s">
        <v>172</v>
      </c>
      <c r="E58" s="88">
        <v>154000</v>
      </c>
      <c r="F58" s="88">
        <v>154000</v>
      </c>
      <c r="G58" s="90"/>
      <c r="H58" s="90"/>
      <c r="I58" s="1"/>
      <c r="J58" s="2">
        <v>0</v>
      </c>
      <c r="K58" s="1"/>
      <c r="L58" s="1"/>
      <c r="M58" s="1"/>
      <c r="N58" s="1"/>
      <c r="O58" s="48"/>
      <c r="P58" s="48"/>
      <c r="Q58" s="130">
        <f t="shared" si="1"/>
        <v>154000</v>
      </c>
    </row>
    <row r="59" spans="1:17" ht="187.5">
      <c r="A59" s="20"/>
      <c r="B59" s="123" t="s">
        <v>136</v>
      </c>
      <c r="C59" s="116" t="s">
        <v>170</v>
      </c>
      <c r="D59" s="86" t="s">
        <v>171</v>
      </c>
      <c r="E59" s="88">
        <v>18100</v>
      </c>
      <c r="F59" s="88">
        <v>18100</v>
      </c>
      <c r="G59" s="90"/>
      <c r="H59" s="90"/>
      <c r="I59" s="1"/>
      <c r="J59" s="2">
        <v>0</v>
      </c>
      <c r="K59" s="1"/>
      <c r="L59" s="1"/>
      <c r="M59" s="1"/>
      <c r="N59" s="1"/>
      <c r="O59" s="48"/>
      <c r="P59" s="48"/>
      <c r="Q59" s="130">
        <f t="shared" si="1"/>
        <v>18100</v>
      </c>
    </row>
    <row r="60" spans="1:17" ht="37.5">
      <c r="A60" s="20"/>
      <c r="B60" s="123" t="s">
        <v>137</v>
      </c>
      <c r="C60" s="116" t="s">
        <v>9</v>
      </c>
      <c r="D60" s="86" t="s">
        <v>148</v>
      </c>
      <c r="E60" s="88">
        <v>67000</v>
      </c>
      <c r="F60" s="88">
        <v>67000</v>
      </c>
      <c r="G60" s="18"/>
      <c r="H60" s="18"/>
      <c r="I60" s="18"/>
      <c r="J60" s="18"/>
      <c r="K60" s="18">
        <v>0</v>
      </c>
      <c r="L60" s="18">
        <v>0</v>
      </c>
      <c r="M60" s="18">
        <v>0</v>
      </c>
      <c r="N60" s="18"/>
      <c r="O60" s="18"/>
      <c r="P60" s="18"/>
      <c r="Q60" s="130">
        <f t="shared" si="1"/>
        <v>67000</v>
      </c>
    </row>
    <row r="61" spans="1:17" ht="37.5">
      <c r="A61" s="20"/>
      <c r="B61" s="123" t="s">
        <v>138</v>
      </c>
      <c r="C61" s="116" t="s">
        <v>9</v>
      </c>
      <c r="D61" s="86" t="s">
        <v>149</v>
      </c>
      <c r="E61" s="88">
        <v>790100</v>
      </c>
      <c r="F61" s="88">
        <v>790100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30">
        <f t="shared" si="1"/>
        <v>790100</v>
      </c>
    </row>
    <row r="62" spans="1:17" ht="18.75">
      <c r="A62" s="20"/>
      <c r="B62" s="123" t="s">
        <v>139</v>
      </c>
      <c r="C62" s="116" t="s">
        <v>9</v>
      </c>
      <c r="D62" s="86" t="s">
        <v>150</v>
      </c>
      <c r="E62" s="88">
        <v>4033500</v>
      </c>
      <c r="F62" s="88">
        <v>4033500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30">
        <f t="shared" si="1"/>
        <v>4033500</v>
      </c>
    </row>
    <row r="63" spans="1:17" ht="37.5">
      <c r="A63" s="20"/>
      <c r="B63" s="123" t="s">
        <v>140</v>
      </c>
      <c r="C63" s="116" t="s">
        <v>9</v>
      </c>
      <c r="D63" s="86" t="s">
        <v>151</v>
      </c>
      <c r="E63" s="88">
        <v>436400</v>
      </c>
      <c r="F63" s="88">
        <v>436400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30">
        <f t="shared" si="1"/>
        <v>436400</v>
      </c>
    </row>
    <row r="64" spans="1:17" ht="18.75">
      <c r="A64" s="20"/>
      <c r="B64" s="123" t="s">
        <v>141</v>
      </c>
      <c r="C64" s="116" t="s">
        <v>9</v>
      </c>
      <c r="D64" s="86" t="s">
        <v>152</v>
      </c>
      <c r="E64" s="88">
        <v>942100</v>
      </c>
      <c r="F64" s="88">
        <v>942100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30">
        <f t="shared" si="1"/>
        <v>942100</v>
      </c>
    </row>
    <row r="65" spans="1:17" ht="18.75">
      <c r="A65" s="20"/>
      <c r="B65" s="123" t="s">
        <v>142</v>
      </c>
      <c r="C65" s="116" t="s">
        <v>9</v>
      </c>
      <c r="D65" s="86" t="s">
        <v>153</v>
      </c>
      <c r="E65" s="88">
        <v>57100</v>
      </c>
      <c r="F65" s="88">
        <v>57100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30">
        <f t="shared" si="1"/>
        <v>57100</v>
      </c>
    </row>
    <row r="66" spans="1:17" ht="37.5">
      <c r="A66" s="20"/>
      <c r="B66" s="123" t="s">
        <v>143</v>
      </c>
      <c r="C66" s="116" t="s">
        <v>9</v>
      </c>
      <c r="D66" s="86" t="s">
        <v>154</v>
      </c>
      <c r="E66" s="88">
        <v>1904300</v>
      </c>
      <c r="F66" s="88">
        <v>1904300</v>
      </c>
      <c r="G66" s="1"/>
      <c r="H66" s="1"/>
      <c r="I66" s="1"/>
      <c r="J66" s="2"/>
      <c r="K66" s="1"/>
      <c r="L66" s="1"/>
      <c r="M66" s="1"/>
      <c r="N66" s="1"/>
      <c r="O66" s="48"/>
      <c r="P66" s="48"/>
      <c r="Q66" s="130">
        <f t="shared" si="1"/>
        <v>1904300</v>
      </c>
    </row>
    <row r="67" spans="1:17" ht="56.25">
      <c r="A67" s="20"/>
      <c r="B67" s="123" t="s">
        <v>144</v>
      </c>
      <c r="C67" s="116" t="s">
        <v>6</v>
      </c>
      <c r="D67" s="86" t="s">
        <v>155</v>
      </c>
      <c r="E67" s="88">
        <v>1018000</v>
      </c>
      <c r="F67" s="88">
        <v>1018000</v>
      </c>
      <c r="G67" s="18"/>
      <c r="H67" s="18"/>
      <c r="I67" s="18"/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30">
        <f t="shared" si="1"/>
        <v>1018000</v>
      </c>
    </row>
    <row r="68" spans="1:17" ht="75">
      <c r="A68" s="20"/>
      <c r="B68" s="123" t="s">
        <v>145</v>
      </c>
      <c r="C68" s="116" t="s">
        <v>6</v>
      </c>
      <c r="D68" s="86" t="s">
        <v>156</v>
      </c>
      <c r="E68" s="88">
        <v>120500</v>
      </c>
      <c r="F68" s="88">
        <v>120500</v>
      </c>
      <c r="G68" s="1"/>
      <c r="H68" s="1"/>
      <c r="I68" s="1"/>
      <c r="J68" s="2">
        <v>0</v>
      </c>
      <c r="K68" s="1"/>
      <c r="L68" s="1"/>
      <c r="M68" s="1"/>
      <c r="N68" s="1"/>
      <c r="O68" s="48"/>
      <c r="P68" s="48"/>
      <c r="Q68" s="130">
        <f t="shared" si="1"/>
        <v>120500</v>
      </c>
    </row>
    <row r="69" spans="1:17" ht="37.5">
      <c r="A69" s="20"/>
      <c r="B69" s="102" t="s">
        <v>83</v>
      </c>
      <c r="C69" s="113" t="s">
        <v>50</v>
      </c>
      <c r="D69" s="114" t="s">
        <v>84</v>
      </c>
      <c r="E69" s="88">
        <v>60000</v>
      </c>
      <c r="F69" s="88">
        <v>60000</v>
      </c>
      <c r="G69" s="1"/>
      <c r="H69" s="1"/>
      <c r="I69" s="1"/>
      <c r="J69" s="2"/>
      <c r="K69" s="1"/>
      <c r="L69" s="1"/>
      <c r="M69" s="1"/>
      <c r="N69" s="1"/>
      <c r="O69" s="48"/>
      <c r="P69" s="48"/>
      <c r="Q69" s="130">
        <f t="shared" si="1"/>
        <v>60000</v>
      </c>
    </row>
    <row r="70" spans="1:17" ht="37.5">
      <c r="A70" s="20"/>
      <c r="B70" s="124" t="s">
        <v>160</v>
      </c>
      <c r="C70" s="113" t="s">
        <v>8</v>
      </c>
      <c r="D70" s="86" t="s">
        <v>158</v>
      </c>
      <c r="E70" s="88">
        <v>104500</v>
      </c>
      <c r="F70" s="88">
        <v>104500</v>
      </c>
      <c r="G70" s="1"/>
      <c r="H70" s="1"/>
      <c r="I70" s="1"/>
      <c r="J70" s="2"/>
      <c r="K70" s="1"/>
      <c r="L70" s="1"/>
      <c r="M70" s="1"/>
      <c r="N70" s="1"/>
      <c r="O70" s="48"/>
      <c r="P70" s="48"/>
      <c r="Q70" s="130">
        <f t="shared" si="1"/>
        <v>104500</v>
      </c>
    </row>
    <row r="71" spans="1:17" ht="37.5">
      <c r="A71" s="20"/>
      <c r="B71" s="123" t="s">
        <v>157</v>
      </c>
      <c r="C71" s="113" t="s">
        <v>7</v>
      </c>
      <c r="D71" s="86" t="s">
        <v>159</v>
      </c>
      <c r="E71" s="88">
        <v>11900</v>
      </c>
      <c r="F71" s="88">
        <v>11900</v>
      </c>
      <c r="G71" s="1"/>
      <c r="H71" s="1"/>
      <c r="I71" s="1"/>
      <c r="J71" s="2"/>
      <c r="K71" s="1"/>
      <c r="L71" s="1"/>
      <c r="M71" s="1"/>
      <c r="N71" s="1"/>
      <c r="O71" s="48"/>
      <c r="P71" s="48"/>
      <c r="Q71" s="130">
        <f t="shared" si="1"/>
        <v>11900</v>
      </c>
    </row>
    <row r="72" spans="1:17" ht="112.5">
      <c r="A72" s="20"/>
      <c r="B72" s="102" t="s">
        <v>108</v>
      </c>
      <c r="C72" s="113" t="s">
        <v>51</v>
      </c>
      <c r="D72" s="86" t="s">
        <v>109</v>
      </c>
      <c r="E72" s="88">
        <v>150000</v>
      </c>
      <c r="F72" s="88">
        <v>150000</v>
      </c>
      <c r="G72" s="1"/>
      <c r="H72" s="1"/>
      <c r="I72" s="1"/>
      <c r="J72" s="2"/>
      <c r="K72" s="1"/>
      <c r="L72" s="1"/>
      <c r="M72" s="1"/>
      <c r="N72" s="1"/>
      <c r="O72" s="48"/>
      <c r="P72" s="48"/>
      <c r="Q72" s="130">
        <f t="shared" si="1"/>
        <v>150000</v>
      </c>
    </row>
    <row r="73" spans="1:17" ht="37.5">
      <c r="A73" s="20"/>
      <c r="B73" s="123" t="s">
        <v>161</v>
      </c>
      <c r="C73" s="113" t="s">
        <v>8</v>
      </c>
      <c r="D73" s="86" t="s">
        <v>162</v>
      </c>
      <c r="E73" s="88">
        <v>1775000</v>
      </c>
      <c r="F73" s="88">
        <v>1775000</v>
      </c>
      <c r="G73" s="1"/>
      <c r="H73" s="1"/>
      <c r="I73" s="1"/>
      <c r="J73" s="2"/>
      <c r="K73" s="1"/>
      <c r="L73" s="1"/>
      <c r="M73" s="1"/>
      <c r="N73" s="1"/>
      <c r="O73" s="48"/>
      <c r="P73" s="48"/>
      <c r="Q73" s="130">
        <f t="shared" si="1"/>
        <v>1775000</v>
      </c>
    </row>
    <row r="74" spans="1:17" ht="39.75" customHeight="1">
      <c r="A74" s="20"/>
      <c r="B74" s="115">
        <v>170000</v>
      </c>
      <c r="C74" s="116"/>
      <c r="D74" s="93" t="s">
        <v>165</v>
      </c>
      <c r="E74" s="90">
        <v>124800</v>
      </c>
      <c r="F74" s="90">
        <v>124800</v>
      </c>
      <c r="G74" s="48"/>
      <c r="H74" s="48"/>
      <c r="I74" s="48"/>
      <c r="J74" s="2"/>
      <c r="K74" s="48"/>
      <c r="L74" s="48"/>
      <c r="M74" s="48"/>
      <c r="N74" s="48"/>
      <c r="O74" s="48"/>
      <c r="P74" s="48"/>
      <c r="Q74" s="130">
        <f t="shared" si="1"/>
        <v>124800</v>
      </c>
    </row>
    <row r="75" spans="1:17" ht="56.25">
      <c r="A75" s="20"/>
      <c r="B75" s="125">
        <v>170102</v>
      </c>
      <c r="C75" s="113" t="s">
        <v>170</v>
      </c>
      <c r="D75" s="86" t="s">
        <v>163</v>
      </c>
      <c r="E75" s="88">
        <v>111000</v>
      </c>
      <c r="F75" s="88">
        <v>111000</v>
      </c>
      <c r="G75" s="1"/>
      <c r="H75" s="1"/>
      <c r="I75" s="1"/>
      <c r="J75" s="2"/>
      <c r="K75" s="1"/>
      <c r="L75" s="1"/>
      <c r="M75" s="1"/>
      <c r="N75" s="1"/>
      <c r="O75" s="48"/>
      <c r="P75" s="48"/>
      <c r="Q75" s="130">
        <f t="shared" si="1"/>
        <v>111000</v>
      </c>
    </row>
    <row r="76" spans="1:17" ht="56.25">
      <c r="A76" s="20"/>
      <c r="B76" s="125">
        <v>170302</v>
      </c>
      <c r="C76" s="113" t="s">
        <v>170</v>
      </c>
      <c r="D76" s="86" t="s">
        <v>164</v>
      </c>
      <c r="E76" s="88">
        <v>13800</v>
      </c>
      <c r="F76" s="88">
        <v>13800</v>
      </c>
      <c r="G76" s="1"/>
      <c r="H76" s="1"/>
      <c r="I76" s="1"/>
      <c r="J76" s="2"/>
      <c r="K76" s="1"/>
      <c r="L76" s="1"/>
      <c r="M76" s="1"/>
      <c r="N76" s="1"/>
      <c r="O76" s="48"/>
      <c r="P76" s="48"/>
      <c r="Q76" s="130">
        <f t="shared" si="1"/>
        <v>13800</v>
      </c>
    </row>
    <row r="77" spans="1:17" ht="81">
      <c r="A77" s="20"/>
      <c r="B77" s="118" t="s">
        <v>81</v>
      </c>
      <c r="C77" s="118"/>
      <c r="D77" s="107" t="s">
        <v>177</v>
      </c>
      <c r="E77" s="4">
        <f>E78+E80</f>
        <v>1664636</v>
      </c>
      <c r="F77" s="4">
        <f>F78+F80</f>
        <v>1664636</v>
      </c>
      <c r="G77" s="4">
        <f>G78+G80</f>
        <v>999421</v>
      </c>
      <c r="H77" s="4">
        <f>H78+H80</f>
        <v>214641</v>
      </c>
      <c r="I77" s="4"/>
      <c r="J77" s="4">
        <f aca="true" t="shared" si="3" ref="J77:O77">J78+J80</f>
        <v>137764</v>
      </c>
      <c r="K77" s="4">
        <f t="shared" si="3"/>
        <v>58814</v>
      </c>
      <c r="L77" s="4">
        <f t="shared" si="3"/>
        <v>17550</v>
      </c>
      <c r="M77" s="4">
        <f t="shared" si="3"/>
        <v>0</v>
      </c>
      <c r="N77" s="4">
        <f t="shared" si="3"/>
        <v>78950</v>
      </c>
      <c r="O77" s="4">
        <f t="shared" si="3"/>
        <v>57150</v>
      </c>
      <c r="P77" s="4"/>
      <c r="Q77" s="130">
        <f t="shared" si="1"/>
        <v>1802400</v>
      </c>
    </row>
    <row r="78" spans="1:17" ht="18.75">
      <c r="A78" s="20"/>
      <c r="B78" s="108" t="s">
        <v>18</v>
      </c>
      <c r="C78" s="108"/>
      <c r="D78" s="109" t="s">
        <v>68</v>
      </c>
      <c r="E78" s="91">
        <v>131250</v>
      </c>
      <c r="F78" s="91">
        <v>131250</v>
      </c>
      <c r="G78" s="91">
        <v>93650</v>
      </c>
      <c r="H78" s="91"/>
      <c r="I78" s="91"/>
      <c r="J78" s="91">
        <v>53950</v>
      </c>
      <c r="K78" s="91"/>
      <c r="L78" s="91"/>
      <c r="M78" s="91"/>
      <c r="N78" s="91">
        <v>53950</v>
      </c>
      <c r="O78" s="91">
        <v>53950</v>
      </c>
      <c r="P78" s="91"/>
      <c r="Q78" s="130">
        <f aca="true" t="shared" si="4" ref="Q78:Q93">E78+J78</f>
        <v>185200</v>
      </c>
    </row>
    <row r="79" spans="1:17" ht="18.75">
      <c r="A79" s="20"/>
      <c r="B79" s="94" t="s">
        <v>19</v>
      </c>
      <c r="C79" s="94" t="s">
        <v>11</v>
      </c>
      <c r="D79" s="110" t="s">
        <v>71</v>
      </c>
      <c r="E79" s="2">
        <v>131250</v>
      </c>
      <c r="F79" s="2">
        <v>131250</v>
      </c>
      <c r="G79" s="2">
        <v>93650</v>
      </c>
      <c r="H79" s="2"/>
      <c r="I79" s="91"/>
      <c r="J79" s="2">
        <v>53950</v>
      </c>
      <c r="K79" s="2"/>
      <c r="L79" s="2"/>
      <c r="M79" s="2"/>
      <c r="N79" s="2">
        <v>53950</v>
      </c>
      <c r="O79" s="2">
        <v>53950</v>
      </c>
      <c r="P79" s="91"/>
      <c r="Q79" s="130">
        <f t="shared" si="4"/>
        <v>185200</v>
      </c>
    </row>
    <row r="80" spans="1:17" ht="18.75">
      <c r="A80" s="20"/>
      <c r="B80" s="115" t="s">
        <v>90</v>
      </c>
      <c r="C80" s="116" t="s">
        <v>47</v>
      </c>
      <c r="D80" s="126" t="s">
        <v>72</v>
      </c>
      <c r="E80" s="90">
        <v>1533386</v>
      </c>
      <c r="F80" s="90">
        <v>1533386</v>
      </c>
      <c r="G80" s="90">
        <v>905771</v>
      </c>
      <c r="H80" s="90">
        <v>214641</v>
      </c>
      <c r="I80" s="90"/>
      <c r="J80" s="90">
        <v>83814</v>
      </c>
      <c r="K80" s="90">
        <v>58814</v>
      </c>
      <c r="L80" s="90">
        <v>17550</v>
      </c>
      <c r="M80" s="90"/>
      <c r="N80" s="90">
        <v>25000</v>
      </c>
      <c r="O80" s="90">
        <v>3200</v>
      </c>
      <c r="P80" s="90"/>
      <c r="Q80" s="130">
        <f t="shared" si="4"/>
        <v>1617200</v>
      </c>
    </row>
    <row r="81" spans="1:17" ht="37.5">
      <c r="A81" s="20"/>
      <c r="B81" s="102">
        <v>110103</v>
      </c>
      <c r="C81" s="116" t="s">
        <v>183</v>
      </c>
      <c r="D81" s="114" t="s">
        <v>184</v>
      </c>
      <c r="E81" s="103">
        <v>30000</v>
      </c>
      <c r="F81" s="88">
        <v>30000</v>
      </c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130">
        <f t="shared" si="4"/>
        <v>30000</v>
      </c>
    </row>
    <row r="82" spans="1:17" s="23" customFormat="1" ht="18.75">
      <c r="A82" s="24"/>
      <c r="B82" s="117" t="s">
        <v>91</v>
      </c>
      <c r="C82" s="113" t="s">
        <v>12</v>
      </c>
      <c r="D82" s="114" t="s">
        <v>92</v>
      </c>
      <c r="E82" s="88">
        <v>518821</v>
      </c>
      <c r="F82" s="88">
        <v>518821</v>
      </c>
      <c r="G82" s="88">
        <v>263150</v>
      </c>
      <c r="H82" s="88">
        <v>148621</v>
      </c>
      <c r="I82" s="88">
        <v>0</v>
      </c>
      <c r="J82" s="88">
        <v>3200</v>
      </c>
      <c r="K82" s="88"/>
      <c r="L82" s="88"/>
      <c r="M82" s="88"/>
      <c r="N82" s="88">
        <v>3200</v>
      </c>
      <c r="O82" s="88">
        <v>3200</v>
      </c>
      <c r="P82" s="88"/>
      <c r="Q82" s="130">
        <f t="shared" si="4"/>
        <v>522021</v>
      </c>
    </row>
    <row r="83" spans="1:17" s="23" customFormat="1" ht="18.75">
      <c r="A83" s="22"/>
      <c r="B83" s="117">
        <v>110205</v>
      </c>
      <c r="C83" s="113" t="s">
        <v>39</v>
      </c>
      <c r="D83" s="86" t="s">
        <v>114</v>
      </c>
      <c r="E83" s="88">
        <v>885715</v>
      </c>
      <c r="F83" s="88">
        <v>885715</v>
      </c>
      <c r="G83" s="88">
        <v>586421</v>
      </c>
      <c r="H83" s="88">
        <v>61570</v>
      </c>
      <c r="I83" s="88"/>
      <c r="J83" s="88">
        <v>80613.84</v>
      </c>
      <c r="K83" s="88">
        <v>58814</v>
      </c>
      <c r="L83" s="88">
        <v>17550</v>
      </c>
      <c r="M83" s="88"/>
      <c r="N83" s="88">
        <v>21800</v>
      </c>
      <c r="O83" s="88">
        <v>0</v>
      </c>
      <c r="P83" s="88">
        <v>0</v>
      </c>
      <c r="Q83" s="130">
        <f t="shared" si="4"/>
        <v>966328.84</v>
      </c>
    </row>
    <row r="84" spans="1:17" s="23" customFormat="1" ht="18.75">
      <c r="A84" s="24"/>
      <c r="B84" s="117" t="s">
        <v>93</v>
      </c>
      <c r="C84" s="113" t="s">
        <v>53</v>
      </c>
      <c r="D84" s="114" t="s">
        <v>94</v>
      </c>
      <c r="E84" s="88">
        <v>98850</v>
      </c>
      <c r="F84" s="88">
        <v>98850</v>
      </c>
      <c r="G84" s="88">
        <v>56200</v>
      </c>
      <c r="H84" s="88">
        <v>4450</v>
      </c>
      <c r="I84" s="88">
        <v>0</v>
      </c>
      <c r="J84" s="88"/>
      <c r="K84" s="88"/>
      <c r="L84" s="88"/>
      <c r="M84" s="88"/>
      <c r="N84" s="88"/>
      <c r="O84" s="88"/>
      <c r="P84" s="88"/>
      <c r="Q84" s="130">
        <f t="shared" si="4"/>
        <v>98850</v>
      </c>
    </row>
    <row r="85" spans="1:17" s="23" customFormat="1" ht="39" customHeight="1">
      <c r="A85" s="24"/>
      <c r="B85" s="118" t="s">
        <v>178</v>
      </c>
      <c r="C85" s="118"/>
      <c r="D85" s="107" t="s">
        <v>179</v>
      </c>
      <c r="E85" s="4">
        <v>352795</v>
      </c>
      <c r="F85" s="4">
        <v>352795</v>
      </c>
      <c r="G85" s="4">
        <v>233309</v>
      </c>
      <c r="H85" s="4">
        <v>8295</v>
      </c>
      <c r="I85" s="4"/>
      <c r="J85" s="4">
        <v>45523</v>
      </c>
      <c r="K85" s="4">
        <v>0</v>
      </c>
      <c r="L85" s="4">
        <v>0</v>
      </c>
      <c r="M85" s="4">
        <v>0</v>
      </c>
      <c r="N85" s="4">
        <v>45523</v>
      </c>
      <c r="O85" s="4">
        <v>45523</v>
      </c>
      <c r="P85" s="4"/>
      <c r="Q85" s="130">
        <f t="shared" si="4"/>
        <v>398318</v>
      </c>
    </row>
    <row r="86" spans="1:17" ht="18.75">
      <c r="A86" s="20"/>
      <c r="B86" s="108" t="s">
        <v>18</v>
      </c>
      <c r="C86" s="108"/>
      <c r="D86" s="109" t="s">
        <v>68</v>
      </c>
      <c r="E86" s="18">
        <v>352795</v>
      </c>
      <c r="F86" s="18">
        <v>352795</v>
      </c>
      <c r="G86" s="18">
        <v>233309</v>
      </c>
      <c r="H86" s="18">
        <v>8295</v>
      </c>
      <c r="I86" s="18"/>
      <c r="J86" s="18">
        <v>45523</v>
      </c>
      <c r="K86" s="18">
        <v>0</v>
      </c>
      <c r="L86" s="18">
        <v>0</v>
      </c>
      <c r="M86" s="18">
        <v>0</v>
      </c>
      <c r="N86" s="18">
        <v>45523</v>
      </c>
      <c r="O86" s="18">
        <v>45523</v>
      </c>
      <c r="P86" s="18"/>
      <c r="Q86" s="130">
        <f t="shared" si="4"/>
        <v>398318</v>
      </c>
    </row>
    <row r="87" spans="1:17" s="23" customFormat="1" ht="18.75">
      <c r="A87" s="24"/>
      <c r="B87" s="94" t="s">
        <v>19</v>
      </c>
      <c r="C87" s="94" t="s">
        <v>11</v>
      </c>
      <c r="D87" s="110" t="s">
        <v>71</v>
      </c>
      <c r="E87" s="2">
        <v>352795</v>
      </c>
      <c r="F87" s="1">
        <v>352975</v>
      </c>
      <c r="G87" s="1">
        <v>233309</v>
      </c>
      <c r="H87" s="1">
        <v>8295</v>
      </c>
      <c r="I87" s="1"/>
      <c r="J87" s="2">
        <v>45523</v>
      </c>
      <c r="K87" s="1"/>
      <c r="L87" s="1"/>
      <c r="M87" s="1"/>
      <c r="N87" s="1">
        <v>45523</v>
      </c>
      <c r="O87" s="48">
        <v>45523</v>
      </c>
      <c r="P87" s="48"/>
      <c r="Q87" s="130">
        <f t="shared" si="4"/>
        <v>398318</v>
      </c>
    </row>
    <row r="88" spans="1:17" s="16" customFormat="1" ht="60.75">
      <c r="A88" s="28"/>
      <c r="B88" s="118" t="s">
        <v>80</v>
      </c>
      <c r="C88" s="118"/>
      <c r="D88" s="107" t="s">
        <v>180</v>
      </c>
      <c r="E88" s="4">
        <v>9381200</v>
      </c>
      <c r="F88" s="4">
        <v>9371200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130">
        <f t="shared" si="4"/>
        <v>9381200</v>
      </c>
    </row>
    <row r="89" spans="1:17" ht="37.5">
      <c r="A89" s="20"/>
      <c r="B89" s="111" t="s">
        <v>75</v>
      </c>
      <c r="C89" s="111"/>
      <c r="D89" s="112" t="s">
        <v>43</v>
      </c>
      <c r="E89" s="18">
        <f>E90+E91+E92</f>
        <v>9381200</v>
      </c>
      <c r="F89" s="18">
        <f>F90+F91+F92</f>
        <v>9371200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30">
        <f t="shared" si="4"/>
        <v>9381200</v>
      </c>
    </row>
    <row r="90" spans="1:17" ht="21" customHeight="1">
      <c r="A90" s="20"/>
      <c r="B90" s="94" t="s">
        <v>16</v>
      </c>
      <c r="C90" s="94" t="s">
        <v>36</v>
      </c>
      <c r="D90" s="127" t="s">
        <v>63</v>
      </c>
      <c r="E90" s="2">
        <v>10000</v>
      </c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130">
        <f t="shared" si="4"/>
        <v>10000</v>
      </c>
    </row>
    <row r="91" spans="1:17" s="16" customFormat="1" ht="86.25">
      <c r="A91" s="24"/>
      <c r="B91" s="95" t="s">
        <v>61</v>
      </c>
      <c r="C91" s="95" t="s">
        <v>10</v>
      </c>
      <c r="D91" s="128" t="s">
        <v>62</v>
      </c>
      <c r="E91" s="47">
        <v>9171200</v>
      </c>
      <c r="F91" s="132">
        <v>9171200</v>
      </c>
      <c r="G91" s="132"/>
      <c r="H91" s="132"/>
      <c r="I91" s="132"/>
      <c r="J91" s="2"/>
      <c r="K91" s="1"/>
      <c r="L91" s="1"/>
      <c r="M91" s="1"/>
      <c r="N91" s="1"/>
      <c r="O91" s="48"/>
      <c r="P91" s="48"/>
      <c r="Q91" s="130">
        <f t="shared" si="4"/>
        <v>9171200</v>
      </c>
    </row>
    <row r="92" spans="1:17" s="16" customFormat="1" ht="20.25">
      <c r="A92" s="24"/>
      <c r="B92" s="144">
        <v>250380</v>
      </c>
      <c r="C92" s="145" t="s">
        <v>196</v>
      </c>
      <c r="D92" s="146" t="s">
        <v>197</v>
      </c>
      <c r="E92" s="47">
        <v>200000</v>
      </c>
      <c r="F92" s="132">
        <v>200000</v>
      </c>
      <c r="G92" s="132"/>
      <c r="H92" s="132"/>
      <c r="I92" s="132"/>
      <c r="J92" s="2"/>
      <c r="K92" s="1"/>
      <c r="L92" s="1"/>
      <c r="M92" s="1"/>
      <c r="N92" s="1"/>
      <c r="O92" s="48"/>
      <c r="P92" s="48"/>
      <c r="Q92" s="130"/>
    </row>
    <row r="93" spans="1:17" ht="20.25">
      <c r="A93" s="20"/>
      <c r="B93" s="94" t="s">
        <v>76</v>
      </c>
      <c r="C93" s="94"/>
      <c r="D93" s="129" t="s">
        <v>73</v>
      </c>
      <c r="E93" s="92">
        <f>E8+E25+E42+E77+E85+E88</f>
        <v>47014600</v>
      </c>
      <c r="F93" s="92">
        <f>F8+F25+F42+F77+F85+F88</f>
        <v>47004600</v>
      </c>
      <c r="G93" s="92">
        <f aca="true" t="shared" si="5" ref="G93:P93">G8+G25+G42+G77+G85+G88+G91</f>
        <v>11602410</v>
      </c>
      <c r="H93" s="92">
        <f t="shared" si="5"/>
        <v>3755412</v>
      </c>
      <c r="I93" s="92">
        <f t="shared" si="5"/>
        <v>0</v>
      </c>
      <c r="J93" s="92">
        <f t="shared" si="5"/>
        <v>3818397.27</v>
      </c>
      <c r="K93" s="92">
        <f t="shared" si="5"/>
        <v>650014</v>
      </c>
      <c r="L93" s="92">
        <f t="shared" si="5"/>
        <v>17550</v>
      </c>
      <c r="M93" s="92">
        <f t="shared" si="5"/>
        <v>0</v>
      </c>
      <c r="N93" s="92">
        <f t="shared" si="5"/>
        <v>3168383.27</v>
      </c>
      <c r="O93" s="92">
        <f t="shared" si="5"/>
        <v>2553700</v>
      </c>
      <c r="P93" s="92">
        <f t="shared" si="5"/>
        <v>0</v>
      </c>
      <c r="Q93" s="130">
        <f t="shared" si="4"/>
        <v>50832997.27</v>
      </c>
    </row>
  </sheetData>
  <mergeCells count="19">
    <mergeCell ref="K5:K6"/>
    <mergeCell ref="L5:M5"/>
    <mergeCell ref="L2:Q2"/>
    <mergeCell ref="J4:P4"/>
    <mergeCell ref="B3:P3"/>
    <mergeCell ref="F5:F6"/>
    <mergeCell ref="I5:I6"/>
    <mergeCell ref="E4:I4"/>
    <mergeCell ref="D4:D6"/>
    <mergeCell ref="O1:Q1"/>
    <mergeCell ref="Q4:Q6"/>
    <mergeCell ref="E5:E6"/>
    <mergeCell ref="A4:A6"/>
    <mergeCell ref="N5:N6"/>
    <mergeCell ref="O5:P5"/>
    <mergeCell ref="G5:H5"/>
    <mergeCell ref="C4:C6"/>
    <mergeCell ref="B4:B6"/>
    <mergeCell ref="J5:J6"/>
  </mergeCells>
  <printOptions horizontalCentered="1"/>
  <pageMargins left="0.1968503937007874" right="0.1968503937007874" top="0.76" bottom="0.29" header="0" footer="0"/>
  <pageSetup horizontalDpi="600" verticalDpi="600" orientation="landscape" paperSize="9" scale="47" r:id="rId1"/>
  <headerFooter alignWithMargins="0">
    <oddFooter>&amp;C&amp;11&amp;P</oddFooter>
  </headerFooter>
  <rowBreaks count="1" manualBreakCount="1">
    <brk id="69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Q79"/>
  <sheetViews>
    <sheetView showZeros="0" view="pageBreakPreview" zoomScale="75" zoomScaleNormal="75" zoomScaleSheetLayoutView="75" workbookViewId="0" topLeftCell="A1">
      <pane xSplit="3" ySplit="7" topLeftCell="H62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L57" sqref="L57"/>
    </sheetView>
  </sheetViews>
  <sheetFormatPr defaultColWidth="9.00390625" defaultRowHeight="12.75"/>
  <cols>
    <col min="1" max="1" width="12.25390625" style="33" customWidth="1"/>
    <col min="2" max="2" width="11.875" style="33" customWidth="1"/>
    <col min="3" max="3" width="43.00390625" style="33" customWidth="1"/>
    <col min="4" max="5" width="17.75390625" style="33" customWidth="1"/>
    <col min="6" max="6" width="16.00390625" style="33" customWidth="1"/>
    <col min="7" max="8" width="14.75390625" style="33" customWidth="1"/>
    <col min="9" max="9" width="16.00390625" style="33" customWidth="1"/>
    <col min="10" max="10" width="15.75390625" style="33" customWidth="1"/>
    <col min="11" max="11" width="12.75390625" style="33" customWidth="1"/>
    <col min="12" max="12" width="14.00390625" style="33" customWidth="1"/>
    <col min="13" max="13" width="14.375" style="33" customWidth="1"/>
    <col min="14" max="14" width="14.25390625" style="33" customWidth="1"/>
    <col min="15" max="15" width="19.375" style="33" customWidth="1"/>
    <col min="16" max="16" width="17.75390625" style="33" customWidth="1"/>
    <col min="17" max="17" width="17.125" style="36" customWidth="1"/>
    <col min="18" max="16384" width="9.25390625" style="33" customWidth="1"/>
  </cols>
  <sheetData>
    <row r="1" spans="9:16" ht="122.25" customHeight="1">
      <c r="I1" s="34"/>
      <c r="K1" s="35"/>
      <c r="L1" s="35"/>
      <c r="M1" s="35"/>
      <c r="N1" s="155" t="s">
        <v>198</v>
      </c>
      <c r="O1" s="155"/>
      <c r="P1" s="155"/>
    </row>
    <row r="2" spans="11:16" ht="22.5" customHeight="1">
      <c r="K2" s="159"/>
      <c r="L2" s="159"/>
      <c r="M2" s="159"/>
      <c r="N2" s="159"/>
      <c r="O2" s="159"/>
      <c r="P2" s="159"/>
    </row>
    <row r="3" spans="1:16" ht="42" customHeight="1">
      <c r="A3" s="160" t="s">
        <v>191</v>
      </c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6:17" ht="15" customHeight="1">
      <c r="P4" s="37" t="s">
        <v>67</v>
      </c>
      <c r="Q4" s="36">
        <v>1</v>
      </c>
    </row>
    <row r="5" spans="1:17" s="39" customFormat="1" ht="18.75" customHeight="1">
      <c r="A5" s="162" t="s">
        <v>22</v>
      </c>
      <c r="B5" s="156" t="s">
        <v>38</v>
      </c>
      <c r="C5" s="163" t="s">
        <v>13</v>
      </c>
      <c r="D5" s="149" t="s">
        <v>100</v>
      </c>
      <c r="E5" s="149"/>
      <c r="F5" s="149"/>
      <c r="G5" s="149"/>
      <c r="H5" s="149"/>
      <c r="I5" s="149" t="s">
        <v>17</v>
      </c>
      <c r="J5" s="149"/>
      <c r="K5" s="149"/>
      <c r="L5" s="149"/>
      <c r="M5" s="149"/>
      <c r="N5" s="149"/>
      <c r="O5" s="149"/>
      <c r="P5" s="148" t="s">
        <v>101</v>
      </c>
      <c r="Q5" s="38">
        <v>1</v>
      </c>
    </row>
    <row r="6" spans="1:17" s="39" customFormat="1" ht="17.25" customHeight="1">
      <c r="A6" s="162"/>
      <c r="B6" s="157"/>
      <c r="C6" s="163"/>
      <c r="D6" s="149" t="s">
        <v>101</v>
      </c>
      <c r="E6" s="149" t="s">
        <v>57</v>
      </c>
      <c r="F6" s="148" t="s">
        <v>23</v>
      </c>
      <c r="G6" s="148"/>
      <c r="H6" s="148" t="s">
        <v>58</v>
      </c>
      <c r="I6" s="149" t="s">
        <v>101</v>
      </c>
      <c r="J6" s="149" t="s">
        <v>57</v>
      </c>
      <c r="K6" s="148" t="s">
        <v>23</v>
      </c>
      <c r="L6" s="148"/>
      <c r="M6" s="148" t="s">
        <v>58</v>
      </c>
      <c r="N6" s="148" t="s">
        <v>23</v>
      </c>
      <c r="O6" s="148"/>
      <c r="P6" s="148"/>
      <c r="Q6" s="38">
        <v>1</v>
      </c>
    </row>
    <row r="7" spans="1:17" s="39" customFormat="1" ht="61.5" customHeight="1">
      <c r="A7" s="162"/>
      <c r="B7" s="158"/>
      <c r="C7" s="163"/>
      <c r="D7" s="149"/>
      <c r="E7" s="149"/>
      <c r="F7" s="42" t="s">
        <v>65</v>
      </c>
      <c r="G7" s="42" t="s">
        <v>59</v>
      </c>
      <c r="H7" s="148"/>
      <c r="I7" s="149"/>
      <c r="J7" s="149"/>
      <c r="K7" s="42" t="s">
        <v>65</v>
      </c>
      <c r="L7" s="42" t="s">
        <v>59</v>
      </c>
      <c r="M7" s="148"/>
      <c r="N7" s="43" t="s">
        <v>70</v>
      </c>
      <c r="O7" s="44" t="s">
        <v>24</v>
      </c>
      <c r="P7" s="148"/>
      <c r="Q7" s="38">
        <v>1</v>
      </c>
    </row>
    <row r="8" spans="1:17" s="40" customFormat="1" ht="15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49">
        <v>12</v>
      </c>
      <c r="M8" s="49">
        <v>13</v>
      </c>
      <c r="N8" s="49">
        <v>14</v>
      </c>
      <c r="O8" s="49">
        <v>15</v>
      </c>
      <c r="P8" s="49">
        <v>16</v>
      </c>
      <c r="Q8" s="41">
        <v>1</v>
      </c>
    </row>
    <row r="9" spans="1:17" s="40" customFormat="1" ht="15.75">
      <c r="A9" s="55" t="s">
        <v>25</v>
      </c>
      <c r="B9" s="56"/>
      <c r="C9" s="57" t="s">
        <v>68</v>
      </c>
      <c r="D9" s="58">
        <v>3329646</v>
      </c>
      <c r="E9" s="59">
        <v>3329646</v>
      </c>
      <c r="F9" s="59">
        <v>2166739</v>
      </c>
      <c r="G9" s="59">
        <v>174329</v>
      </c>
      <c r="H9" s="59">
        <v>0</v>
      </c>
      <c r="I9" s="58">
        <v>511990</v>
      </c>
      <c r="J9" s="59">
        <v>50000</v>
      </c>
      <c r="K9" s="59">
        <v>0</v>
      </c>
      <c r="L9" s="59">
        <v>0</v>
      </c>
      <c r="M9" s="59">
        <v>461990</v>
      </c>
      <c r="N9" s="59">
        <v>461990</v>
      </c>
      <c r="O9" s="59">
        <v>0</v>
      </c>
      <c r="P9" s="58">
        <f>D9+I9</f>
        <v>3841636</v>
      </c>
      <c r="Q9" s="41">
        <v>1</v>
      </c>
    </row>
    <row r="10" spans="1:17" s="40" customFormat="1" ht="15.75">
      <c r="A10" s="60" t="s">
        <v>26</v>
      </c>
      <c r="B10" s="61" t="s">
        <v>46</v>
      </c>
      <c r="C10" s="62" t="s">
        <v>27</v>
      </c>
      <c r="D10" s="58">
        <v>3329646</v>
      </c>
      <c r="E10" s="63">
        <v>3329646</v>
      </c>
      <c r="F10" s="63">
        <v>2166739</v>
      </c>
      <c r="G10" s="63">
        <v>174329</v>
      </c>
      <c r="H10" s="63">
        <v>0</v>
      </c>
      <c r="I10" s="58">
        <v>511990</v>
      </c>
      <c r="J10" s="63">
        <v>50000</v>
      </c>
      <c r="K10" s="63">
        <v>0</v>
      </c>
      <c r="L10" s="63">
        <v>0</v>
      </c>
      <c r="M10" s="63">
        <v>461990</v>
      </c>
      <c r="N10" s="63">
        <v>461990</v>
      </c>
      <c r="O10" s="63">
        <v>0</v>
      </c>
      <c r="P10" s="58">
        <f aca="true" t="shared" si="0" ref="P10:P75">D10+I10</f>
        <v>3841636</v>
      </c>
      <c r="Q10" s="41">
        <v>1</v>
      </c>
    </row>
    <row r="11" spans="1:17" s="40" customFormat="1" ht="15.75">
      <c r="A11" s="50" t="s">
        <v>28</v>
      </c>
      <c r="B11" s="51" t="s">
        <v>47</v>
      </c>
      <c r="C11" s="57" t="s">
        <v>69</v>
      </c>
      <c r="D11" s="58">
        <v>16251435</v>
      </c>
      <c r="E11" s="59">
        <f>E12+E13+E15+E16+E17+E18+E19+E20</f>
        <v>16251435</v>
      </c>
      <c r="F11" s="59">
        <f>F12+F13+F15+F16+F17+F18+F19+F20</f>
        <v>7759900</v>
      </c>
      <c r="G11" s="59">
        <f>G12+G13+G15+G16+G17+G18+G19+G20</f>
        <v>3097600</v>
      </c>
      <c r="H11" s="59">
        <v>0</v>
      </c>
      <c r="I11" s="58">
        <v>1367410</v>
      </c>
      <c r="J11" s="59">
        <v>541200</v>
      </c>
      <c r="K11" s="59"/>
      <c r="L11" s="59"/>
      <c r="M11" s="59">
        <v>826210</v>
      </c>
      <c r="N11" s="59">
        <v>273110</v>
      </c>
      <c r="O11" s="59"/>
      <c r="P11" s="58">
        <f t="shared" si="0"/>
        <v>17618845</v>
      </c>
      <c r="Q11" s="41">
        <v>1</v>
      </c>
    </row>
    <row r="12" spans="1:17" s="40" customFormat="1" ht="27" customHeight="1">
      <c r="A12" s="77" t="s">
        <v>166</v>
      </c>
      <c r="B12" s="70" t="s">
        <v>168</v>
      </c>
      <c r="C12" s="64" t="s">
        <v>102</v>
      </c>
      <c r="D12" s="58">
        <v>3671800</v>
      </c>
      <c r="E12" s="63">
        <v>3671800</v>
      </c>
      <c r="F12" s="63">
        <v>1700000</v>
      </c>
      <c r="G12" s="63">
        <v>626300</v>
      </c>
      <c r="H12" s="63">
        <v>0</v>
      </c>
      <c r="I12" s="58">
        <v>734000</v>
      </c>
      <c r="J12" s="63">
        <v>240000</v>
      </c>
      <c r="K12" s="63">
        <v>0</v>
      </c>
      <c r="L12" s="63">
        <v>0</v>
      </c>
      <c r="M12" s="63">
        <v>494000</v>
      </c>
      <c r="N12" s="63">
        <v>160000</v>
      </c>
      <c r="O12" s="63">
        <v>0</v>
      </c>
      <c r="P12" s="58">
        <f t="shared" si="0"/>
        <v>4405800</v>
      </c>
      <c r="Q12" s="41">
        <v>1</v>
      </c>
    </row>
    <row r="13" spans="1:17" s="40" customFormat="1" ht="38.25">
      <c r="A13" s="60" t="s">
        <v>106</v>
      </c>
      <c r="B13" s="70" t="s">
        <v>169</v>
      </c>
      <c r="C13" s="64" t="s">
        <v>103</v>
      </c>
      <c r="D13" s="58">
        <v>10031285</v>
      </c>
      <c r="E13" s="63">
        <v>10031285</v>
      </c>
      <c r="F13" s="63">
        <v>4789700</v>
      </c>
      <c r="G13" s="63">
        <v>2341200</v>
      </c>
      <c r="H13" s="63">
        <v>0</v>
      </c>
      <c r="I13" s="58">
        <v>486300</v>
      </c>
      <c r="J13" s="63">
        <v>247200</v>
      </c>
      <c r="K13" s="63"/>
      <c r="L13" s="63"/>
      <c r="M13" s="63">
        <v>239100</v>
      </c>
      <c r="N13" s="63">
        <v>20000</v>
      </c>
      <c r="O13" s="63">
        <v>0</v>
      </c>
      <c r="P13" s="58">
        <f t="shared" si="0"/>
        <v>10517585</v>
      </c>
      <c r="Q13" s="41">
        <v>1</v>
      </c>
    </row>
    <row r="14" spans="1:17" s="40" customFormat="1" ht="51">
      <c r="A14" s="96" t="s">
        <v>106</v>
      </c>
      <c r="B14" s="97" t="s">
        <v>169</v>
      </c>
      <c r="C14" s="68" t="s">
        <v>181</v>
      </c>
      <c r="D14" s="98">
        <v>7955900</v>
      </c>
      <c r="E14" s="99">
        <v>7955900</v>
      </c>
      <c r="F14" s="99">
        <v>4039700</v>
      </c>
      <c r="G14" s="99">
        <v>1929200</v>
      </c>
      <c r="H14" s="99"/>
      <c r="I14" s="58"/>
      <c r="J14" s="63"/>
      <c r="K14" s="63"/>
      <c r="L14" s="63"/>
      <c r="M14" s="63"/>
      <c r="N14" s="63"/>
      <c r="O14" s="63"/>
      <c r="P14" s="58"/>
      <c r="Q14" s="41"/>
    </row>
    <row r="15" spans="1:17" s="40" customFormat="1" ht="26.25">
      <c r="A15" s="60" t="s">
        <v>131</v>
      </c>
      <c r="B15" s="70" t="s">
        <v>168</v>
      </c>
      <c r="C15" s="65" t="s">
        <v>132</v>
      </c>
      <c r="D15" s="58">
        <v>599400</v>
      </c>
      <c r="E15" s="63">
        <v>599400</v>
      </c>
      <c r="F15" s="63"/>
      <c r="G15" s="63"/>
      <c r="H15" s="63"/>
      <c r="I15" s="58"/>
      <c r="J15" s="63"/>
      <c r="K15" s="63"/>
      <c r="L15" s="63"/>
      <c r="M15" s="63"/>
      <c r="N15" s="63"/>
      <c r="O15" s="63"/>
      <c r="P15" s="58">
        <f t="shared" si="0"/>
        <v>599400</v>
      </c>
      <c r="Q15" s="41"/>
    </row>
    <row r="16" spans="1:17" s="40" customFormat="1" ht="25.5">
      <c r="A16" s="60" t="s">
        <v>29</v>
      </c>
      <c r="B16" s="70" t="s">
        <v>48</v>
      </c>
      <c r="C16" s="62" t="s">
        <v>30</v>
      </c>
      <c r="D16" s="58">
        <v>1226300</v>
      </c>
      <c r="E16" s="63">
        <v>1226300</v>
      </c>
      <c r="F16" s="63">
        <v>823300</v>
      </c>
      <c r="G16" s="63">
        <v>71100</v>
      </c>
      <c r="H16" s="63">
        <v>0</v>
      </c>
      <c r="I16" s="58">
        <v>54000</v>
      </c>
      <c r="J16" s="63">
        <v>54000</v>
      </c>
      <c r="K16" s="63"/>
      <c r="L16" s="63"/>
      <c r="M16" s="63"/>
      <c r="N16" s="63"/>
      <c r="O16" s="63"/>
      <c r="P16" s="58">
        <f t="shared" si="0"/>
        <v>1280300</v>
      </c>
      <c r="Q16" s="41">
        <v>1</v>
      </c>
    </row>
    <row r="17" spans="1:17" s="40" customFormat="1" ht="25.5">
      <c r="A17" s="60" t="s">
        <v>31</v>
      </c>
      <c r="B17" s="70" t="s">
        <v>49</v>
      </c>
      <c r="C17" s="62" t="s">
        <v>32</v>
      </c>
      <c r="D17" s="58">
        <v>126300</v>
      </c>
      <c r="E17" s="63">
        <v>126300</v>
      </c>
      <c r="F17" s="63">
        <v>68700</v>
      </c>
      <c r="G17" s="63">
        <v>11700</v>
      </c>
      <c r="H17" s="63">
        <v>0</v>
      </c>
      <c r="I17" s="58">
        <v>25920</v>
      </c>
      <c r="J17" s="63">
        <v>0</v>
      </c>
      <c r="K17" s="63">
        <v>0</v>
      </c>
      <c r="L17" s="63">
        <v>0</v>
      </c>
      <c r="M17" s="63">
        <v>25920</v>
      </c>
      <c r="N17" s="63">
        <v>25920</v>
      </c>
      <c r="O17" s="63">
        <v>0</v>
      </c>
      <c r="P17" s="58">
        <f t="shared" si="0"/>
        <v>152220</v>
      </c>
      <c r="Q17" s="41">
        <v>1</v>
      </c>
    </row>
    <row r="18" spans="1:17" s="40" customFormat="1" ht="25.5">
      <c r="A18" s="60" t="s">
        <v>104</v>
      </c>
      <c r="B18" s="70" t="s">
        <v>40</v>
      </c>
      <c r="C18" s="64" t="s">
        <v>105</v>
      </c>
      <c r="D18" s="58">
        <v>524400</v>
      </c>
      <c r="E18" s="63">
        <v>524400</v>
      </c>
      <c r="F18" s="63">
        <v>331100</v>
      </c>
      <c r="G18" s="63">
        <v>47300</v>
      </c>
      <c r="H18" s="63"/>
      <c r="I18" s="58">
        <v>67190</v>
      </c>
      <c r="J18" s="63"/>
      <c r="K18" s="63"/>
      <c r="L18" s="63"/>
      <c r="M18" s="63">
        <v>67190</v>
      </c>
      <c r="N18" s="63">
        <v>67190</v>
      </c>
      <c r="O18" s="63"/>
      <c r="P18" s="58">
        <f t="shared" si="0"/>
        <v>591590</v>
      </c>
      <c r="Q18" s="41"/>
    </row>
    <row r="19" spans="1:17" s="40" customFormat="1" ht="15.75">
      <c r="A19" s="60" t="s">
        <v>33</v>
      </c>
      <c r="B19" s="70" t="s">
        <v>49</v>
      </c>
      <c r="C19" s="62" t="s">
        <v>34</v>
      </c>
      <c r="D19" s="58">
        <v>62900</v>
      </c>
      <c r="E19" s="63">
        <v>62900</v>
      </c>
      <c r="F19" s="63">
        <v>47100</v>
      </c>
      <c r="G19" s="63"/>
      <c r="H19" s="63">
        <v>0</v>
      </c>
      <c r="I19" s="58"/>
      <c r="J19" s="63"/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58">
        <f t="shared" si="0"/>
        <v>62900</v>
      </c>
      <c r="Q19" s="41">
        <v>1</v>
      </c>
    </row>
    <row r="20" spans="1:17" s="40" customFormat="1" ht="38.25">
      <c r="A20" s="77" t="s">
        <v>167</v>
      </c>
      <c r="B20" s="70" t="s">
        <v>40</v>
      </c>
      <c r="C20" s="64" t="s">
        <v>107</v>
      </c>
      <c r="D20" s="58">
        <v>9050</v>
      </c>
      <c r="E20" s="63">
        <v>9050</v>
      </c>
      <c r="F20" s="63"/>
      <c r="G20" s="63"/>
      <c r="H20" s="63"/>
      <c r="I20" s="58"/>
      <c r="J20" s="63"/>
      <c r="K20" s="63"/>
      <c r="L20" s="63"/>
      <c r="M20" s="63"/>
      <c r="N20" s="63"/>
      <c r="O20" s="63"/>
      <c r="P20" s="58">
        <f t="shared" si="0"/>
        <v>9050</v>
      </c>
      <c r="Q20" s="41"/>
    </row>
    <row r="21" spans="1:17" ht="15.75">
      <c r="A21" s="50" t="s">
        <v>82</v>
      </c>
      <c r="B21" s="78" t="s">
        <v>47</v>
      </c>
      <c r="C21" s="57" t="s">
        <v>15</v>
      </c>
      <c r="D21" s="58">
        <v>13813600</v>
      </c>
      <c r="E21" s="59">
        <v>13813600</v>
      </c>
      <c r="F21" s="59"/>
      <c r="G21" s="59"/>
      <c r="H21" s="59">
        <v>0</v>
      </c>
      <c r="I21" s="58"/>
      <c r="J21" s="59"/>
      <c r="K21" s="59">
        <v>0</v>
      </c>
      <c r="L21" s="59">
        <v>0</v>
      </c>
      <c r="M21" s="59"/>
      <c r="N21" s="59"/>
      <c r="O21" s="59"/>
      <c r="P21" s="58">
        <f t="shared" si="0"/>
        <v>13813600</v>
      </c>
      <c r="Q21" s="41">
        <v>1</v>
      </c>
    </row>
    <row r="22" spans="1:17" ht="72">
      <c r="A22" s="82" t="s">
        <v>115</v>
      </c>
      <c r="B22" s="81" t="s">
        <v>7</v>
      </c>
      <c r="C22" s="53" t="s">
        <v>123</v>
      </c>
      <c r="D22" s="58">
        <v>1537800</v>
      </c>
      <c r="E22" s="63">
        <v>1537800</v>
      </c>
      <c r="F22" s="66"/>
      <c r="G22" s="66"/>
      <c r="H22" s="66"/>
      <c r="I22" s="58"/>
      <c r="J22" s="66"/>
      <c r="K22" s="66"/>
      <c r="L22" s="66"/>
      <c r="M22" s="66"/>
      <c r="N22" s="66"/>
      <c r="O22" s="66"/>
      <c r="P22" s="58">
        <f t="shared" si="0"/>
        <v>1537800</v>
      </c>
      <c r="Q22" s="41"/>
    </row>
    <row r="23" spans="1:17" ht="72">
      <c r="A23" s="82" t="s">
        <v>116</v>
      </c>
      <c r="B23" s="81" t="s">
        <v>7</v>
      </c>
      <c r="C23" s="53" t="s">
        <v>124</v>
      </c>
      <c r="D23" s="58">
        <v>98900</v>
      </c>
      <c r="E23" s="63">
        <v>98900</v>
      </c>
      <c r="F23" s="66"/>
      <c r="G23" s="66"/>
      <c r="H23" s="66"/>
      <c r="I23" s="58"/>
      <c r="J23" s="66"/>
      <c r="K23" s="66"/>
      <c r="L23" s="66"/>
      <c r="M23" s="66"/>
      <c r="N23" s="66"/>
      <c r="O23" s="66"/>
      <c r="P23" s="58">
        <f t="shared" si="0"/>
        <v>98900</v>
      </c>
      <c r="Q23" s="41"/>
    </row>
    <row r="24" spans="1:17" ht="60">
      <c r="A24" s="82" t="s">
        <v>117</v>
      </c>
      <c r="B24" s="81" t="s">
        <v>7</v>
      </c>
      <c r="C24" s="53" t="s">
        <v>125</v>
      </c>
      <c r="D24" s="58">
        <v>11800</v>
      </c>
      <c r="E24" s="63">
        <v>11800</v>
      </c>
      <c r="F24" s="66"/>
      <c r="G24" s="66"/>
      <c r="H24" s="66"/>
      <c r="I24" s="58"/>
      <c r="J24" s="66"/>
      <c r="K24" s="66"/>
      <c r="L24" s="66"/>
      <c r="M24" s="66"/>
      <c r="N24" s="66"/>
      <c r="O24" s="66"/>
      <c r="P24" s="58">
        <f t="shared" si="0"/>
        <v>11800</v>
      </c>
      <c r="Q24" s="41"/>
    </row>
    <row r="25" spans="1:17" ht="72">
      <c r="A25" s="82" t="s">
        <v>118</v>
      </c>
      <c r="B25" s="81" t="s">
        <v>7</v>
      </c>
      <c r="C25" s="53" t="s">
        <v>126</v>
      </c>
      <c r="D25" s="58">
        <v>262400</v>
      </c>
      <c r="E25" s="63">
        <v>262400</v>
      </c>
      <c r="F25" s="66"/>
      <c r="G25" s="66"/>
      <c r="H25" s="66"/>
      <c r="I25" s="58"/>
      <c r="J25" s="66"/>
      <c r="K25" s="66"/>
      <c r="L25" s="66"/>
      <c r="M25" s="66"/>
      <c r="N25" s="66"/>
      <c r="O25" s="66"/>
      <c r="P25" s="58">
        <f t="shared" si="0"/>
        <v>262400</v>
      </c>
      <c r="Q25" s="41"/>
    </row>
    <row r="26" spans="1:17" ht="72">
      <c r="A26" s="82" t="s">
        <v>119</v>
      </c>
      <c r="B26" s="81" t="s">
        <v>7</v>
      </c>
      <c r="C26" s="53" t="s">
        <v>127</v>
      </c>
      <c r="D26" s="58">
        <v>4000</v>
      </c>
      <c r="E26" s="63">
        <v>4000</v>
      </c>
      <c r="F26" s="66"/>
      <c r="G26" s="66"/>
      <c r="H26" s="66"/>
      <c r="I26" s="58"/>
      <c r="J26" s="66"/>
      <c r="K26" s="66"/>
      <c r="L26" s="66"/>
      <c r="M26" s="66"/>
      <c r="N26" s="66"/>
      <c r="O26" s="66"/>
      <c r="P26" s="58">
        <f t="shared" si="0"/>
        <v>4000</v>
      </c>
      <c r="Q26" s="41"/>
    </row>
    <row r="27" spans="1:17" ht="60">
      <c r="A27" s="82" t="s">
        <v>120</v>
      </c>
      <c r="B27" s="81" t="s">
        <v>170</v>
      </c>
      <c r="C27" s="53" t="s">
        <v>128</v>
      </c>
      <c r="D27" s="58">
        <v>121300</v>
      </c>
      <c r="E27" s="63">
        <v>121300</v>
      </c>
      <c r="F27" s="66"/>
      <c r="G27" s="66"/>
      <c r="H27" s="66"/>
      <c r="I27" s="58"/>
      <c r="J27" s="66"/>
      <c r="K27" s="66"/>
      <c r="L27" s="66"/>
      <c r="M27" s="66"/>
      <c r="N27" s="66"/>
      <c r="O27" s="66"/>
      <c r="P27" s="58">
        <f t="shared" si="0"/>
        <v>121300</v>
      </c>
      <c r="Q27" s="41"/>
    </row>
    <row r="28" spans="1:17" ht="60">
      <c r="A28" s="82" t="s">
        <v>121</v>
      </c>
      <c r="B28" s="81" t="s">
        <v>170</v>
      </c>
      <c r="C28" s="53" t="s">
        <v>129</v>
      </c>
      <c r="D28" s="58">
        <v>44800</v>
      </c>
      <c r="E28" s="63">
        <v>44800</v>
      </c>
      <c r="F28" s="66"/>
      <c r="G28" s="66"/>
      <c r="H28" s="66"/>
      <c r="I28" s="58"/>
      <c r="J28" s="66"/>
      <c r="K28" s="66"/>
      <c r="L28" s="66"/>
      <c r="M28" s="66"/>
      <c r="N28" s="66"/>
      <c r="O28" s="66"/>
      <c r="P28" s="58">
        <f t="shared" si="0"/>
        <v>44800</v>
      </c>
      <c r="Q28" s="41"/>
    </row>
    <row r="29" spans="1:17" ht="48">
      <c r="A29" s="82" t="s">
        <v>122</v>
      </c>
      <c r="B29" s="81" t="s">
        <v>170</v>
      </c>
      <c r="C29" s="53" t="s">
        <v>130</v>
      </c>
      <c r="D29" s="58">
        <v>1200</v>
      </c>
      <c r="E29" s="63">
        <v>1200</v>
      </c>
      <c r="F29" s="66"/>
      <c r="G29" s="66"/>
      <c r="H29" s="66"/>
      <c r="I29" s="58"/>
      <c r="J29" s="66"/>
      <c r="K29" s="66"/>
      <c r="L29" s="66"/>
      <c r="M29" s="66"/>
      <c r="N29" s="66"/>
      <c r="O29" s="66"/>
      <c r="P29" s="58">
        <f t="shared" si="0"/>
        <v>1200</v>
      </c>
      <c r="Q29" s="41"/>
    </row>
    <row r="30" spans="1:17" ht="24">
      <c r="A30" s="82" t="s">
        <v>133</v>
      </c>
      <c r="B30" s="81" t="s">
        <v>170</v>
      </c>
      <c r="C30" s="67" t="s">
        <v>146</v>
      </c>
      <c r="D30" s="58">
        <v>8200</v>
      </c>
      <c r="E30" s="63">
        <v>8200</v>
      </c>
      <c r="F30" s="66"/>
      <c r="G30" s="66"/>
      <c r="H30" s="66"/>
      <c r="I30" s="58"/>
      <c r="J30" s="66"/>
      <c r="K30" s="66"/>
      <c r="L30" s="66"/>
      <c r="M30" s="66"/>
      <c r="N30" s="66"/>
      <c r="O30" s="66"/>
      <c r="P30" s="58">
        <f t="shared" si="0"/>
        <v>8200</v>
      </c>
      <c r="Q30" s="41"/>
    </row>
    <row r="31" spans="1:17" ht="15.75">
      <c r="A31" s="82" t="s">
        <v>134</v>
      </c>
      <c r="B31" s="81" t="s">
        <v>170</v>
      </c>
      <c r="C31" s="67" t="s">
        <v>147</v>
      </c>
      <c r="D31" s="58">
        <v>29200</v>
      </c>
      <c r="E31" s="63">
        <v>29200</v>
      </c>
      <c r="F31" s="66"/>
      <c r="G31" s="66"/>
      <c r="H31" s="66"/>
      <c r="I31" s="58"/>
      <c r="J31" s="66"/>
      <c r="K31" s="66"/>
      <c r="L31" s="66"/>
      <c r="M31" s="66"/>
      <c r="N31" s="66"/>
      <c r="O31" s="66"/>
      <c r="P31" s="58">
        <f t="shared" si="0"/>
        <v>29200</v>
      </c>
      <c r="Q31" s="41"/>
    </row>
    <row r="32" spans="1:17" ht="84">
      <c r="A32" s="82" t="s">
        <v>135</v>
      </c>
      <c r="B32" s="81" t="s">
        <v>170</v>
      </c>
      <c r="C32" s="67" t="s">
        <v>172</v>
      </c>
      <c r="D32" s="58">
        <v>154000</v>
      </c>
      <c r="E32" s="63">
        <v>154000</v>
      </c>
      <c r="F32" s="66"/>
      <c r="G32" s="66"/>
      <c r="H32" s="66"/>
      <c r="I32" s="58"/>
      <c r="J32" s="66"/>
      <c r="K32" s="66"/>
      <c r="L32" s="66"/>
      <c r="M32" s="66"/>
      <c r="N32" s="66"/>
      <c r="O32" s="66"/>
      <c r="P32" s="58">
        <f t="shared" si="0"/>
        <v>154000</v>
      </c>
      <c r="Q32" s="41"/>
    </row>
    <row r="33" spans="1:17" ht="89.25" customHeight="1">
      <c r="A33" s="82" t="s">
        <v>136</v>
      </c>
      <c r="B33" s="81" t="s">
        <v>170</v>
      </c>
      <c r="C33" s="67" t="s">
        <v>171</v>
      </c>
      <c r="D33" s="58">
        <v>18100</v>
      </c>
      <c r="E33" s="63">
        <v>18100</v>
      </c>
      <c r="F33" s="66"/>
      <c r="G33" s="66"/>
      <c r="H33" s="66"/>
      <c r="I33" s="58"/>
      <c r="J33" s="66"/>
      <c r="K33" s="66"/>
      <c r="L33" s="66"/>
      <c r="M33" s="66"/>
      <c r="N33" s="66"/>
      <c r="O33" s="66"/>
      <c r="P33" s="58">
        <f t="shared" si="0"/>
        <v>18100</v>
      </c>
      <c r="Q33" s="41"/>
    </row>
    <row r="34" spans="1:17" ht="15.75">
      <c r="A34" s="82" t="s">
        <v>137</v>
      </c>
      <c r="B34" s="81" t="s">
        <v>9</v>
      </c>
      <c r="C34" s="67" t="s">
        <v>148</v>
      </c>
      <c r="D34" s="58">
        <v>67000</v>
      </c>
      <c r="E34" s="63">
        <v>67000</v>
      </c>
      <c r="F34" s="66"/>
      <c r="G34" s="66"/>
      <c r="H34" s="66"/>
      <c r="I34" s="58"/>
      <c r="J34" s="66"/>
      <c r="K34" s="66"/>
      <c r="L34" s="66"/>
      <c r="M34" s="66"/>
      <c r="N34" s="66"/>
      <c r="O34" s="66"/>
      <c r="P34" s="58">
        <f t="shared" si="0"/>
        <v>67000</v>
      </c>
      <c r="Q34" s="41"/>
    </row>
    <row r="35" spans="1:17" ht="15.75">
      <c r="A35" s="82" t="s">
        <v>138</v>
      </c>
      <c r="B35" s="81" t="s">
        <v>9</v>
      </c>
      <c r="C35" s="67" t="s">
        <v>149</v>
      </c>
      <c r="D35" s="58">
        <v>790100</v>
      </c>
      <c r="E35" s="63">
        <v>790100</v>
      </c>
      <c r="F35" s="66"/>
      <c r="G35" s="66"/>
      <c r="H35" s="66"/>
      <c r="I35" s="58"/>
      <c r="J35" s="66"/>
      <c r="K35" s="66"/>
      <c r="L35" s="66"/>
      <c r="M35" s="66"/>
      <c r="N35" s="66"/>
      <c r="O35" s="66"/>
      <c r="P35" s="58">
        <f t="shared" si="0"/>
        <v>790100</v>
      </c>
      <c r="Q35" s="41"/>
    </row>
    <row r="36" spans="1:17" ht="15.75">
      <c r="A36" s="82" t="s">
        <v>139</v>
      </c>
      <c r="B36" s="81" t="s">
        <v>9</v>
      </c>
      <c r="C36" s="67" t="s">
        <v>150</v>
      </c>
      <c r="D36" s="58">
        <v>4033500</v>
      </c>
      <c r="E36" s="63">
        <v>4033500</v>
      </c>
      <c r="F36" s="66"/>
      <c r="G36" s="66"/>
      <c r="H36" s="66"/>
      <c r="I36" s="58"/>
      <c r="J36" s="66"/>
      <c r="K36" s="66"/>
      <c r="L36" s="66"/>
      <c r="M36" s="66"/>
      <c r="N36" s="66"/>
      <c r="O36" s="66"/>
      <c r="P36" s="58">
        <f t="shared" si="0"/>
        <v>4033500</v>
      </c>
      <c r="Q36" s="41"/>
    </row>
    <row r="37" spans="1:17" ht="24">
      <c r="A37" s="82" t="s">
        <v>140</v>
      </c>
      <c r="B37" s="81" t="s">
        <v>9</v>
      </c>
      <c r="C37" s="67" t="s">
        <v>151</v>
      </c>
      <c r="D37" s="58">
        <v>436400</v>
      </c>
      <c r="E37" s="63">
        <v>436400</v>
      </c>
      <c r="F37" s="66"/>
      <c r="G37" s="66"/>
      <c r="H37" s="66"/>
      <c r="I37" s="58"/>
      <c r="J37" s="66"/>
      <c r="K37" s="66"/>
      <c r="L37" s="66"/>
      <c r="M37" s="66"/>
      <c r="N37" s="66"/>
      <c r="O37" s="66"/>
      <c r="P37" s="58">
        <f t="shared" si="0"/>
        <v>436400</v>
      </c>
      <c r="Q37" s="41"/>
    </row>
    <row r="38" spans="1:17" ht="15.75">
      <c r="A38" s="82" t="s">
        <v>141</v>
      </c>
      <c r="B38" s="81" t="s">
        <v>9</v>
      </c>
      <c r="C38" s="67" t="s">
        <v>152</v>
      </c>
      <c r="D38" s="58">
        <v>942100</v>
      </c>
      <c r="E38" s="63">
        <v>942100</v>
      </c>
      <c r="F38" s="66"/>
      <c r="G38" s="66"/>
      <c r="H38" s="66"/>
      <c r="I38" s="58"/>
      <c r="J38" s="66"/>
      <c r="K38" s="66"/>
      <c r="L38" s="66"/>
      <c r="M38" s="66"/>
      <c r="N38" s="66"/>
      <c r="O38" s="66"/>
      <c r="P38" s="58">
        <f t="shared" si="0"/>
        <v>942100</v>
      </c>
      <c r="Q38" s="41"/>
    </row>
    <row r="39" spans="1:17" ht="15.75">
      <c r="A39" s="82" t="s">
        <v>142</v>
      </c>
      <c r="B39" s="81" t="s">
        <v>9</v>
      </c>
      <c r="C39" s="67" t="s">
        <v>153</v>
      </c>
      <c r="D39" s="58">
        <v>57100</v>
      </c>
      <c r="E39" s="63">
        <v>57100</v>
      </c>
      <c r="F39" s="66"/>
      <c r="G39" s="66"/>
      <c r="H39" s="66"/>
      <c r="I39" s="58"/>
      <c r="J39" s="66"/>
      <c r="K39" s="66"/>
      <c r="L39" s="66"/>
      <c r="M39" s="66"/>
      <c r="N39" s="66"/>
      <c r="O39" s="66"/>
      <c r="P39" s="58">
        <f t="shared" si="0"/>
        <v>57100</v>
      </c>
      <c r="Q39" s="41"/>
    </row>
    <row r="40" spans="1:17" ht="23.25" customHeight="1">
      <c r="A40" s="82" t="s">
        <v>143</v>
      </c>
      <c r="B40" s="81" t="s">
        <v>9</v>
      </c>
      <c r="C40" s="67" t="s">
        <v>154</v>
      </c>
      <c r="D40" s="58">
        <v>1904300</v>
      </c>
      <c r="E40" s="63">
        <v>1904300</v>
      </c>
      <c r="F40" s="66"/>
      <c r="G40" s="66"/>
      <c r="H40" s="66"/>
      <c r="I40" s="58"/>
      <c r="J40" s="66"/>
      <c r="K40" s="66"/>
      <c r="L40" s="66"/>
      <c r="M40" s="66"/>
      <c r="N40" s="66"/>
      <c r="O40" s="66"/>
      <c r="P40" s="58">
        <f t="shared" si="0"/>
        <v>1904300</v>
      </c>
      <c r="Q40" s="41"/>
    </row>
    <row r="41" spans="1:17" ht="24">
      <c r="A41" s="82" t="s">
        <v>144</v>
      </c>
      <c r="B41" s="81" t="s">
        <v>6</v>
      </c>
      <c r="C41" s="67" t="s">
        <v>155</v>
      </c>
      <c r="D41" s="58">
        <v>1018000</v>
      </c>
      <c r="E41" s="63">
        <v>1018000</v>
      </c>
      <c r="F41" s="66"/>
      <c r="G41" s="66"/>
      <c r="H41" s="66"/>
      <c r="I41" s="58"/>
      <c r="J41" s="66"/>
      <c r="K41" s="66"/>
      <c r="L41" s="66"/>
      <c r="M41" s="66"/>
      <c r="N41" s="66"/>
      <c r="O41" s="66"/>
      <c r="P41" s="58">
        <f t="shared" si="0"/>
        <v>1018000</v>
      </c>
      <c r="Q41" s="41"/>
    </row>
    <row r="42" spans="1:17" ht="36">
      <c r="A42" s="82" t="s">
        <v>145</v>
      </c>
      <c r="B42" s="81" t="s">
        <v>6</v>
      </c>
      <c r="C42" s="67" t="s">
        <v>156</v>
      </c>
      <c r="D42" s="58">
        <v>120500</v>
      </c>
      <c r="E42" s="63">
        <v>120500</v>
      </c>
      <c r="F42" s="66"/>
      <c r="G42" s="66"/>
      <c r="H42" s="66"/>
      <c r="I42" s="58"/>
      <c r="J42" s="66"/>
      <c r="K42" s="66"/>
      <c r="L42" s="66"/>
      <c r="M42" s="66"/>
      <c r="N42" s="66"/>
      <c r="O42" s="66"/>
      <c r="P42" s="58">
        <f t="shared" si="0"/>
        <v>120500</v>
      </c>
      <c r="Q42" s="41"/>
    </row>
    <row r="43" spans="1:17" ht="16.5" customHeight="1">
      <c r="A43" s="83" t="s">
        <v>83</v>
      </c>
      <c r="B43" s="70" t="s">
        <v>50</v>
      </c>
      <c r="C43" s="62" t="s">
        <v>84</v>
      </c>
      <c r="D43" s="58">
        <v>85000</v>
      </c>
      <c r="E43" s="63">
        <v>85000</v>
      </c>
      <c r="F43" s="63">
        <v>0</v>
      </c>
      <c r="G43" s="63">
        <v>0</v>
      </c>
      <c r="H43" s="63">
        <v>0</v>
      </c>
      <c r="I43" s="58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58">
        <f t="shared" si="0"/>
        <v>85000</v>
      </c>
      <c r="Q43" s="41">
        <v>1</v>
      </c>
    </row>
    <row r="44" spans="1:17" ht="22.5" customHeight="1">
      <c r="A44" s="84" t="s">
        <v>160</v>
      </c>
      <c r="B44" s="70" t="s">
        <v>8</v>
      </c>
      <c r="C44" s="67" t="s">
        <v>158</v>
      </c>
      <c r="D44" s="58">
        <v>104500</v>
      </c>
      <c r="E44" s="63">
        <v>104500</v>
      </c>
      <c r="F44" s="63"/>
      <c r="G44" s="63"/>
      <c r="H44" s="63"/>
      <c r="I44" s="58"/>
      <c r="J44" s="63"/>
      <c r="K44" s="63"/>
      <c r="L44" s="63"/>
      <c r="M44" s="63"/>
      <c r="N44" s="63"/>
      <c r="O44" s="63"/>
      <c r="P44" s="58">
        <f t="shared" si="0"/>
        <v>104500</v>
      </c>
      <c r="Q44" s="41"/>
    </row>
    <row r="45" spans="1:17" ht="23.25" customHeight="1">
      <c r="A45" s="82" t="s">
        <v>157</v>
      </c>
      <c r="B45" s="70" t="s">
        <v>7</v>
      </c>
      <c r="C45" s="67" t="s">
        <v>159</v>
      </c>
      <c r="D45" s="58">
        <v>11900</v>
      </c>
      <c r="E45" s="63">
        <v>11900</v>
      </c>
      <c r="F45" s="63"/>
      <c r="G45" s="63"/>
      <c r="H45" s="63"/>
      <c r="I45" s="58"/>
      <c r="J45" s="63"/>
      <c r="K45" s="63"/>
      <c r="L45" s="63"/>
      <c r="M45" s="63"/>
      <c r="N45" s="63"/>
      <c r="O45" s="63"/>
      <c r="P45" s="58">
        <f t="shared" si="0"/>
        <v>11900</v>
      </c>
      <c r="Q45" s="41"/>
    </row>
    <row r="46" spans="1:17" ht="15.75">
      <c r="A46" s="83" t="s">
        <v>85</v>
      </c>
      <c r="B46" s="70" t="s">
        <v>52</v>
      </c>
      <c r="C46" s="62" t="s">
        <v>86</v>
      </c>
      <c r="D46" s="58">
        <v>11500</v>
      </c>
      <c r="E46" s="63">
        <v>11500</v>
      </c>
      <c r="F46" s="63"/>
      <c r="G46" s="63">
        <v>0</v>
      </c>
      <c r="H46" s="63">
        <v>0</v>
      </c>
      <c r="I46" s="58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58">
        <f t="shared" si="0"/>
        <v>11500</v>
      </c>
      <c r="Q46" s="41">
        <v>0</v>
      </c>
    </row>
    <row r="47" spans="1:17" ht="25.5">
      <c r="A47" s="83" t="s">
        <v>87</v>
      </c>
      <c r="B47" s="70" t="s">
        <v>52</v>
      </c>
      <c r="C47" s="62" t="s">
        <v>88</v>
      </c>
      <c r="D47" s="58">
        <v>15000</v>
      </c>
      <c r="E47" s="63">
        <v>15000</v>
      </c>
      <c r="F47" s="63">
        <v>0</v>
      </c>
      <c r="G47" s="63">
        <v>0</v>
      </c>
      <c r="H47" s="63">
        <v>0</v>
      </c>
      <c r="I47" s="58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58">
        <f t="shared" si="0"/>
        <v>15000</v>
      </c>
      <c r="Q47" s="41">
        <v>1</v>
      </c>
    </row>
    <row r="48" spans="1:17" ht="63.75">
      <c r="A48" s="83" t="s">
        <v>108</v>
      </c>
      <c r="B48" s="70" t="s">
        <v>51</v>
      </c>
      <c r="C48" s="64" t="s">
        <v>109</v>
      </c>
      <c r="D48" s="58">
        <v>150000</v>
      </c>
      <c r="E48" s="63">
        <v>150000</v>
      </c>
      <c r="F48" s="63"/>
      <c r="G48" s="63"/>
      <c r="H48" s="63">
        <v>0</v>
      </c>
      <c r="I48" s="58"/>
      <c r="J48" s="63">
        <v>0</v>
      </c>
      <c r="K48" s="63">
        <v>0</v>
      </c>
      <c r="L48" s="63">
        <v>0</v>
      </c>
      <c r="M48" s="63"/>
      <c r="N48" s="63"/>
      <c r="O48" s="63"/>
      <c r="P48" s="58">
        <f t="shared" si="0"/>
        <v>150000</v>
      </c>
      <c r="Q48" s="41">
        <v>1</v>
      </c>
    </row>
    <row r="49" spans="1:17" ht="24">
      <c r="A49" s="82" t="s">
        <v>161</v>
      </c>
      <c r="B49" s="70" t="s">
        <v>8</v>
      </c>
      <c r="C49" s="67" t="s">
        <v>162</v>
      </c>
      <c r="D49" s="58">
        <v>1775000</v>
      </c>
      <c r="E49" s="63">
        <v>1775000</v>
      </c>
      <c r="F49" s="63"/>
      <c r="G49" s="63"/>
      <c r="H49" s="63"/>
      <c r="I49" s="58"/>
      <c r="J49" s="63"/>
      <c r="K49" s="63"/>
      <c r="L49" s="63"/>
      <c r="M49" s="63"/>
      <c r="N49" s="63"/>
      <c r="O49" s="63"/>
      <c r="P49" s="58">
        <f t="shared" si="0"/>
        <v>1775000</v>
      </c>
      <c r="Q49" s="41"/>
    </row>
    <row r="50" spans="1:17" ht="15.75">
      <c r="A50" s="50">
        <v>100000</v>
      </c>
      <c r="B50" s="79"/>
      <c r="C50" s="68" t="s">
        <v>110</v>
      </c>
      <c r="D50" s="58">
        <v>1603833</v>
      </c>
      <c r="E50" s="59">
        <v>1603833</v>
      </c>
      <c r="F50" s="59">
        <v>260000</v>
      </c>
      <c r="G50" s="59">
        <v>73442</v>
      </c>
      <c r="H50" s="59"/>
      <c r="I50" s="58">
        <v>1421000</v>
      </c>
      <c r="J50" s="59"/>
      <c r="K50" s="59"/>
      <c r="L50" s="59"/>
      <c r="M50" s="59">
        <v>1421000</v>
      </c>
      <c r="N50" s="59">
        <v>1421000</v>
      </c>
      <c r="O50" s="59"/>
      <c r="P50" s="58">
        <f t="shared" si="0"/>
        <v>3024833</v>
      </c>
      <c r="Q50" s="41"/>
    </row>
    <row r="51" spans="1:17" ht="25.5">
      <c r="A51" s="60">
        <v>100102</v>
      </c>
      <c r="B51" s="70" t="s">
        <v>173</v>
      </c>
      <c r="C51" s="69" t="s">
        <v>112</v>
      </c>
      <c r="D51" s="58"/>
      <c r="E51" s="63"/>
      <c r="F51" s="63"/>
      <c r="G51" s="63"/>
      <c r="H51" s="63"/>
      <c r="I51" s="58">
        <v>100000</v>
      </c>
      <c r="J51" s="63"/>
      <c r="K51" s="63"/>
      <c r="L51" s="63"/>
      <c r="M51" s="63">
        <v>100000</v>
      </c>
      <c r="N51" s="63">
        <v>100000</v>
      </c>
      <c r="O51" s="63"/>
      <c r="P51" s="58">
        <f t="shared" si="0"/>
        <v>100000</v>
      </c>
      <c r="Q51" s="41"/>
    </row>
    <row r="52" spans="1:17" ht="15.75">
      <c r="A52" s="60">
        <v>100203</v>
      </c>
      <c r="B52" s="70" t="s">
        <v>174</v>
      </c>
      <c r="C52" s="64" t="s">
        <v>111</v>
      </c>
      <c r="D52" s="58">
        <v>1603833</v>
      </c>
      <c r="E52" s="63">
        <v>1603833</v>
      </c>
      <c r="F52" s="63">
        <v>260000</v>
      </c>
      <c r="G52" s="63">
        <v>73442</v>
      </c>
      <c r="H52" s="63"/>
      <c r="I52" s="58">
        <v>1305000</v>
      </c>
      <c r="J52" s="63"/>
      <c r="K52" s="63"/>
      <c r="L52" s="63"/>
      <c r="M52" s="63">
        <v>1305000</v>
      </c>
      <c r="N52" s="63">
        <v>1305000</v>
      </c>
      <c r="O52" s="63"/>
      <c r="P52" s="58">
        <f t="shared" si="0"/>
        <v>2908833</v>
      </c>
      <c r="Q52" s="41"/>
    </row>
    <row r="53" spans="1:17" ht="25.5">
      <c r="A53" s="60">
        <v>100400</v>
      </c>
      <c r="B53" s="70" t="s">
        <v>174</v>
      </c>
      <c r="C53" s="69" t="s">
        <v>113</v>
      </c>
      <c r="D53" s="58"/>
      <c r="E53" s="63"/>
      <c r="F53" s="63"/>
      <c r="G53" s="63"/>
      <c r="H53" s="63"/>
      <c r="I53" s="58">
        <v>16000</v>
      </c>
      <c r="J53" s="63"/>
      <c r="K53" s="63"/>
      <c r="L53" s="63"/>
      <c r="M53" s="63">
        <v>16000</v>
      </c>
      <c r="N53" s="63">
        <v>16000</v>
      </c>
      <c r="O53" s="63"/>
      <c r="P53" s="58">
        <f t="shared" si="0"/>
        <v>16000</v>
      </c>
      <c r="Q53" s="41"/>
    </row>
    <row r="54" spans="1:17" ht="15.75">
      <c r="A54" s="50" t="s">
        <v>90</v>
      </c>
      <c r="B54" s="79" t="s">
        <v>47</v>
      </c>
      <c r="C54" s="57" t="s">
        <v>72</v>
      </c>
      <c r="D54" s="58">
        <v>1533386</v>
      </c>
      <c r="E54" s="59">
        <v>1533386</v>
      </c>
      <c r="F54" s="59">
        <v>905771</v>
      </c>
      <c r="G54" s="59">
        <v>214641</v>
      </c>
      <c r="H54" s="59"/>
      <c r="I54" s="58">
        <v>83814</v>
      </c>
      <c r="J54" s="59">
        <v>58814</v>
      </c>
      <c r="K54" s="59">
        <v>17550</v>
      </c>
      <c r="L54" s="59"/>
      <c r="M54" s="59">
        <v>25000</v>
      </c>
      <c r="N54" s="59">
        <v>3200</v>
      </c>
      <c r="O54" s="59"/>
      <c r="P54" s="58">
        <f t="shared" si="0"/>
        <v>1617200</v>
      </c>
      <c r="Q54" s="41">
        <v>0</v>
      </c>
    </row>
    <row r="55" spans="1:17" ht="25.5">
      <c r="A55" s="83">
        <v>110103</v>
      </c>
      <c r="B55" s="81" t="s">
        <v>183</v>
      </c>
      <c r="C55" s="62" t="s">
        <v>184</v>
      </c>
      <c r="D55" s="58">
        <v>30000</v>
      </c>
      <c r="E55" s="63">
        <v>30000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41"/>
    </row>
    <row r="56" spans="1:17" ht="15.75">
      <c r="A56" s="60" t="s">
        <v>91</v>
      </c>
      <c r="B56" s="70" t="s">
        <v>12</v>
      </c>
      <c r="C56" s="62" t="s">
        <v>92</v>
      </c>
      <c r="D56" s="58">
        <v>518821</v>
      </c>
      <c r="E56" s="63">
        <v>518821</v>
      </c>
      <c r="F56" s="63">
        <v>263150</v>
      </c>
      <c r="G56" s="63">
        <v>148621</v>
      </c>
      <c r="H56" s="63">
        <v>0</v>
      </c>
      <c r="I56" s="58">
        <v>3200</v>
      </c>
      <c r="J56" s="63"/>
      <c r="K56" s="63"/>
      <c r="L56" s="63"/>
      <c r="M56" s="63">
        <v>3200</v>
      </c>
      <c r="N56" s="63">
        <v>3200</v>
      </c>
      <c r="O56" s="63"/>
      <c r="P56" s="58">
        <f t="shared" si="0"/>
        <v>522021</v>
      </c>
      <c r="Q56" s="41">
        <v>1</v>
      </c>
    </row>
    <row r="57" spans="1:17" ht="15.75">
      <c r="A57" s="60">
        <v>110205</v>
      </c>
      <c r="B57" s="70" t="s">
        <v>39</v>
      </c>
      <c r="C57" s="64" t="s">
        <v>114</v>
      </c>
      <c r="D57" s="58">
        <v>885715</v>
      </c>
      <c r="E57" s="63">
        <v>885715</v>
      </c>
      <c r="F57" s="63">
        <v>586421</v>
      </c>
      <c r="G57" s="63">
        <v>61570</v>
      </c>
      <c r="H57" s="63"/>
      <c r="I57" s="58">
        <v>80613.84</v>
      </c>
      <c r="J57" s="63">
        <v>58814</v>
      </c>
      <c r="K57" s="63">
        <v>17550</v>
      </c>
      <c r="L57" s="63"/>
      <c r="M57" s="63">
        <v>21800</v>
      </c>
      <c r="N57" s="63">
        <v>0</v>
      </c>
      <c r="O57" s="63">
        <v>0</v>
      </c>
      <c r="P57" s="58">
        <f t="shared" si="0"/>
        <v>966328.84</v>
      </c>
      <c r="Q57" s="41">
        <v>0</v>
      </c>
    </row>
    <row r="58" spans="1:17" ht="15.75">
      <c r="A58" s="60" t="s">
        <v>93</v>
      </c>
      <c r="B58" s="70" t="s">
        <v>53</v>
      </c>
      <c r="C58" s="62" t="s">
        <v>94</v>
      </c>
      <c r="D58" s="58">
        <v>98850</v>
      </c>
      <c r="E58" s="63">
        <v>98850</v>
      </c>
      <c r="F58" s="63">
        <v>56200</v>
      </c>
      <c r="G58" s="63">
        <v>4450</v>
      </c>
      <c r="H58" s="63">
        <v>0</v>
      </c>
      <c r="I58" s="58"/>
      <c r="J58" s="63"/>
      <c r="K58" s="63"/>
      <c r="L58" s="63"/>
      <c r="M58" s="63"/>
      <c r="N58" s="63"/>
      <c r="O58" s="63"/>
      <c r="P58" s="58">
        <f t="shared" si="0"/>
        <v>98850</v>
      </c>
      <c r="Q58" s="41">
        <v>1</v>
      </c>
    </row>
    <row r="59" spans="1:17" ht="15.75">
      <c r="A59" s="50" t="s">
        <v>95</v>
      </c>
      <c r="B59" s="79" t="s">
        <v>47</v>
      </c>
      <c r="C59" s="57" t="s">
        <v>42</v>
      </c>
      <c r="D59" s="58">
        <v>946500</v>
      </c>
      <c r="E59" s="59">
        <v>946500</v>
      </c>
      <c r="F59" s="59">
        <v>510000</v>
      </c>
      <c r="G59" s="59">
        <v>195400</v>
      </c>
      <c r="H59" s="59">
        <v>0</v>
      </c>
      <c r="I59" s="58"/>
      <c r="J59" s="59"/>
      <c r="K59" s="59">
        <v>0</v>
      </c>
      <c r="L59" s="59"/>
      <c r="M59" s="59">
        <v>0</v>
      </c>
      <c r="N59" s="59">
        <v>0</v>
      </c>
      <c r="O59" s="59">
        <v>0</v>
      </c>
      <c r="P59" s="58">
        <f t="shared" si="0"/>
        <v>946500</v>
      </c>
      <c r="Q59" s="41">
        <v>0</v>
      </c>
    </row>
    <row r="60" spans="1:17" ht="25.5">
      <c r="A60" s="60" t="s">
        <v>96</v>
      </c>
      <c r="B60" s="70" t="s">
        <v>54</v>
      </c>
      <c r="C60" s="62" t="s">
        <v>97</v>
      </c>
      <c r="D60" s="58">
        <v>34000</v>
      </c>
      <c r="E60" s="63">
        <v>34000</v>
      </c>
      <c r="F60" s="63">
        <v>0</v>
      </c>
      <c r="G60" s="63">
        <v>0</v>
      </c>
      <c r="H60" s="63">
        <v>0</v>
      </c>
      <c r="I60" s="58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58">
        <f t="shared" si="0"/>
        <v>34000</v>
      </c>
      <c r="Q60" s="41">
        <v>1</v>
      </c>
    </row>
    <row r="61" spans="1:17" ht="25.5">
      <c r="A61" s="60" t="s">
        <v>98</v>
      </c>
      <c r="B61" s="70" t="s">
        <v>54</v>
      </c>
      <c r="C61" s="62" t="s">
        <v>99</v>
      </c>
      <c r="D61" s="58">
        <v>912500</v>
      </c>
      <c r="E61" s="63">
        <v>912500</v>
      </c>
      <c r="F61" s="63">
        <v>510000</v>
      </c>
      <c r="G61" s="63">
        <v>195400</v>
      </c>
      <c r="H61" s="63">
        <v>0</v>
      </c>
      <c r="I61" s="58"/>
      <c r="J61" s="63"/>
      <c r="K61" s="63">
        <v>0</v>
      </c>
      <c r="L61" s="63"/>
      <c r="M61" s="63">
        <v>0</v>
      </c>
      <c r="N61" s="63">
        <v>0</v>
      </c>
      <c r="O61" s="63">
        <v>0</v>
      </c>
      <c r="P61" s="58">
        <f t="shared" si="0"/>
        <v>912500</v>
      </c>
      <c r="Q61" s="41">
        <v>1</v>
      </c>
    </row>
    <row r="62" spans="1:17" ht="15.75">
      <c r="A62" s="50">
        <v>150000</v>
      </c>
      <c r="B62" s="50"/>
      <c r="C62" s="133" t="s">
        <v>186</v>
      </c>
      <c r="D62" s="58"/>
      <c r="E62" s="63"/>
      <c r="F62" s="63"/>
      <c r="G62" s="63"/>
      <c r="H62" s="59"/>
      <c r="I62" s="58">
        <v>338300</v>
      </c>
      <c r="J62" s="59"/>
      <c r="K62" s="59"/>
      <c r="L62" s="59"/>
      <c r="M62" s="59">
        <v>338300</v>
      </c>
      <c r="N62" s="59">
        <v>338300</v>
      </c>
      <c r="O62" s="59"/>
      <c r="P62" s="58">
        <f t="shared" si="0"/>
        <v>338300</v>
      </c>
      <c r="Q62" s="41"/>
    </row>
    <row r="63" spans="1:17" ht="15.75">
      <c r="A63" s="60">
        <v>150122</v>
      </c>
      <c r="B63" s="70" t="s">
        <v>188</v>
      </c>
      <c r="C63" s="62" t="s">
        <v>187</v>
      </c>
      <c r="D63" s="58"/>
      <c r="E63" s="63"/>
      <c r="F63" s="63"/>
      <c r="G63" s="63"/>
      <c r="H63" s="63"/>
      <c r="I63" s="58">
        <v>38300</v>
      </c>
      <c r="J63" s="63"/>
      <c r="K63" s="63"/>
      <c r="L63" s="63"/>
      <c r="M63" s="63">
        <v>38300</v>
      </c>
      <c r="N63" s="63">
        <v>38300</v>
      </c>
      <c r="O63" s="63"/>
      <c r="P63" s="58">
        <f t="shared" si="0"/>
        <v>38300</v>
      </c>
      <c r="Q63" s="41"/>
    </row>
    <row r="64" spans="1:17" ht="25.5">
      <c r="A64" s="60">
        <v>150202</v>
      </c>
      <c r="B64" s="70" t="s">
        <v>192</v>
      </c>
      <c r="C64" s="62" t="s">
        <v>193</v>
      </c>
      <c r="D64" s="58"/>
      <c r="E64" s="63"/>
      <c r="F64" s="63"/>
      <c r="G64" s="63"/>
      <c r="H64" s="63"/>
      <c r="I64" s="58">
        <v>300000</v>
      </c>
      <c r="J64" s="63"/>
      <c r="K64" s="63"/>
      <c r="L64" s="63"/>
      <c r="M64" s="63">
        <v>300000</v>
      </c>
      <c r="N64" s="63">
        <v>300000</v>
      </c>
      <c r="O64" s="63"/>
      <c r="P64" s="58">
        <f t="shared" si="0"/>
        <v>300000</v>
      </c>
      <c r="Q64" s="41"/>
    </row>
    <row r="65" spans="1:17" ht="25.5">
      <c r="A65" s="50">
        <v>170000</v>
      </c>
      <c r="B65" s="79"/>
      <c r="C65" s="68" t="s">
        <v>165</v>
      </c>
      <c r="D65" s="58">
        <v>124800</v>
      </c>
      <c r="E65" s="59">
        <v>124800</v>
      </c>
      <c r="F65" s="59"/>
      <c r="G65" s="59"/>
      <c r="H65" s="59"/>
      <c r="I65" s="58">
        <v>95883.27</v>
      </c>
      <c r="J65" s="59"/>
      <c r="K65" s="59"/>
      <c r="L65" s="59"/>
      <c r="M65" s="59">
        <v>95883.27</v>
      </c>
      <c r="N65" s="59">
        <v>56100</v>
      </c>
      <c r="O65" s="59"/>
      <c r="P65" s="58">
        <f t="shared" si="0"/>
        <v>220683.27000000002</v>
      </c>
      <c r="Q65" s="41"/>
    </row>
    <row r="66" spans="1:17" ht="36">
      <c r="A66" s="52">
        <v>170102</v>
      </c>
      <c r="B66" s="70" t="s">
        <v>170</v>
      </c>
      <c r="C66" s="67" t="s">
        <v>163</v>
      </c>
      <c r="D66" s="58">
        <v>111000</v>
      </c>
      <c r="E66" s="63">
        <v>111000</v>
      </c>
      <c r="F66" s="63"/>
      <c r="G66" s="63"/>
      <c r="H66" s="63"/>
      <c r="I66" s="58"/>
      <c r="J66" s="63"/>
      <c r="K66" s="63"/>
      <c r="L66" s="63"/>
      <c r="M66" s="63"/>
      <c r="N66" s="63"/>
      <c r="O66" s="63"/>
      <c r="P66" s="58">
        <f t="shared" si="0"/>
        <v>111000</v>
      </c>
      <c r="Q66" s="41"/>
    </row>
    <row r="67" spans="1:17" ht="24">
      <c r="A67" s="54">
        <v>170302</v>
      </c>
      <c r="B67" s="70" t="s">
        <v>170</v>
      </c>
      <c r="C67" s="71" t="s">
        <v>164</v>
      </c>
      <c r="D67" s="58">
        <v>13800</v>
      </c>
      <c r="E67" s="63">
        <v>13800</v>
      </c>
      <c r="F67" s="63"/>
      <c r="G67" s="63"/>
      <c r="H67" s="63"/>
      <c r="I67" s="58"/>
      <c r="J67" s="63"/>
      <c r="K67" s="63"/>
      <c r="L67" s="63"/>
      <c r="M67" s="63"/>
      <c r="N67" s="63"/>
      <c r="O67" s="63"/>
      <c r="P67" s="58">
        <f t="shared" si="0"/>
        <v>13800</v>
      </c>
      <c r="Q67" s="41"/>
    </row>
    <row r="68" spans="1:17" ht="36">
      <c r="A68" s="54">
        <v>170703</v>
      </c>
      <c r="B68" s="70" t="s">
        <v>194</v>
      </c>
      <c r="C68" s="71" t="s">
        <v>195</v>
      </c>
      <c r="D68" s="58"/>
      <c r="E68" s="63"/>
      <c r="F68" s="63"/>
      <c r="G68" s="63"/>
      <c r="H68" s="63"/>
      <c r="I68" s="58">
        <v>95883.27</v>
      </c>
      <c r="J68" s="63"/>
      <c r="K68" s="63"/>
      <c r="L68" s="63"/>
      <c r="M68" s="63">
        <v>95883.27</v>
      </c>
      <c r="N68" s="63">
        <v>56100</v>
      </c>
      <c r="O68" s="63"/>
      <c r="P68" s="58"/>
      <c r="Q68" s="41"/>
    </row>
    <row r="69" spans="1:17" ht="15.75">
      <c r="A69" s="50" t="s">
        <v>0</v>
      </c>
      <c r="B69" s="80"/>
      <c r="C69" s="72" t="s">
        <v>43</v>
      </c>
      <c r="D69" s="58">
        <v>40200</v>
      </c>
      <c r="E69" s="59">
        <v>30200</v>
      </c>
      <c r="F69" s="59">
        <v>0</v>
      </c>
      <c r="G69" s="59">
        <v>0</v>
      </c>
      <c r="H69" s="59"/>
      <c r="I69" s="58"/>
      <c r="J69" s="59"/>
      <c r="K69" s="59">
        <v>0</v>
      </c>
      <c r="L69" s="59">
        <v>0</v>
      </c>
      <c r="M69" s="59"/>
      <c r="N69" s="59"/>
      <c r="O69" s="59"/>
      <c r="P69" s="58">
        <f t="shared" si="0"/>
        <v>40200</v>
      </c>
      <c r="Q69" s="41">
        <v>0</v>
      </c>
    </row>
    <row r="70" spans="1:17" ht="15.75">
      <c r="A70" s="60" t="s">
        <v>1</v>
      </c>
      <c r="B70" s="77" t="s">
        <v>55</v>
      </c>
      <c r="C70" s="73" t="s">
        <v>2</v>
      </c>
      <c r="D70" s="58">
        <v>10000</v>
      </c>
      <c r="E70" s="63"/>
      <c r="F70" s="63">
        <v>0</v>
      </c>
      <c r="G70" s="63">
        <v>0</v>
      </c>
      <c r="H70" s="63">
        <v>0</v>
      </c>
      <c r="I70" s="58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58">
        <f t="shared" si="0"/>
        <v>10000</v>
      </c>
      <c r="Q70" s="41">
        <v>0</v>
      </c>
    </row>
    <row r="71" spans="1:17" ht="15.75">
      <c r="A71" s="60" t="s">
        <v>3</v>
      </c>
      <c r="B71" s="77" t="s">
        <v>55</v>
      </c>
      <c r="C71" s="73" t="s">
        <v>89</v>
      </c>
      <c r="D71" s="58">
        <v>30200</v>
      </c>
      <c r="E71" s="63">
        <v>30200</v>
      </c>
      <c r="F71" s="63">
        <v>0</v>
      </c>
      <c r="G71" s="63">
        <v>0</v>
      </c>
      <c r="H71" s="63">
        <v>0</v>
      </c>
      <c r="I71" s="58"/>
      <c r="J71" s="63"/>
      <c r="K71" s="63">
        <v>0</v>
      </c>
      <c r="L71" s="63">
        <v>0</v>
      </c>
      <c r="M71" s="63"/>
      <c r="N71" s="63"/>
      <c r="O71" s="63"/>
      <c r="P71" s="58">
        <f t="shared" si="0"/>
        <v>30200</v>
      </c>
      <c r="Q71" s="41">
        <v>0</v>
      </c>
    </row>
    <row r="72" spans="1:17" ht="15.75">
      <c r="A72" s="74" t="s">
        <v>4</v>
      </c>
      <c r="B72" s="74"/>
      <c r="C72" s="75" t="s">
        <v>44</v>
      </c>
      <c r="D72" s="76">
        <v>37443400</v>
      </c>
      <c r="E72" s="76">
        <f>E9+E11+E21+E50+E54+E59+E65+E69</f>
        <v>37633400</v>
      </c>
      <c r="F72" s="76">
        <f>F9+F11+F21+F50+F54+F59+F65+F69</f>
        <v>11602410</v>
      </c>
      <c r="G72" s="76">
        <f>G9+G11+G21+G50+G54+G59+G65+G69</f>
        <v>3755412</v>
      </c>
      <c r="H72" s="76"/>
      <c r="I72" s="76">
        <f>I9+I11+I21+I50+I54+I59++I62+I65+I69</f>
        <v>3818397.27</v>
      </c>
      <c r="J72" s="76">
        <f aca="true" t="shared" si="1" ref="J72:P72">J9+J11+J21+J50+J54+J59++J62+J65+J69</f>
        <v>650014</v>
      </c>
      <c r="K72" s="76">
        <f t="shared" si="1"/>
        <v>17550</v>
      </c>
      <c r="L72" s="76">
        <f t="shared" si="1"/>
        <v>0</v>
      </c>
      <c r="M72" s="76">
        <f t="shared" si="1"/>
        <v>3168383.27</v>
      </c>
      <c r="N72" s="76">
        <f t="shared" si="1"/>
        <v>2553700</v>
      </c>
      <c r="O72" s="76">
        <f t="shared" si="1"/>
        <v>0</v>
      </c>
      <c r="P72" s="76">
        <f t="shared" si="1"/>
        <v>41461797.27</v>
      </c>
      <c r="Q72" s="41">
        <v>0</v>
      </c>
    </row>
    <row r="73" spans="1:17" ht="15.75">
      <c r="A73" s="50"/>
      <c r="B73" s="80"/>
      <c r="C73" s="72" t="s">
        <v>5</v>
      </c>
      <c r="D73" s="58">
        <v>9371200</v>
      </c>
      <c r="E73" s="59">
        <v>9371200</v>
      </c>
      <c r="F73" s="59">
        <v>0</v>
      </c>
      <c r="G73" s="59">
        <v>0</v>
      </c>
      <c r="H73" s="59">
        <v>0</v>
      </c>
      <c r="I73" s="58">
        <v>0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8">
        <f t="shared" si="0"/>
        <v>9371200</v>
      </c>
      <c r="Q73" s="41">
        <v>1</v>
      </c>
    </row>
    <row r="74" spans="1:17" ht="25.5">
      <c r="A74" s="60" t="s">
        <v>61</v>
      </c>
      <c r="B74" s="77" t="s">
        <v>10</v>
      </c>
      <c r="C74" s="73" t="s">
        <v>56</v>
      </c>
      <c r="D74" s="58">
        <v>9171200</v>
      </c>
      <c r="E74" s="63">
        <v>9171200</v>
      </c>
      <c r="F74" s="63">
        <v>0</v>
      </c>
      <c r="G74" s="63">
        <v>0</v>
      </c>
      <c r="H74" s="63">
        <v>0</v>
      </c>
      <c r="I74" s="58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58">
        <f t="shared" si="0"/>
        <v>9171200</v>
      </c>
      <c r="Q74" s="41">
        <v>0</v>
      </c>
    </row>
    <row r="75" spans="1:17" ht="15.75">
      <c r="A75" s="60">
        <v>250380</v>
      </c>
      <c r="B75" s="77" t="s">
        <v>196</v>
      </c>
      <c r="C75" s="73" t="s">
        <v>197</v>
      </c>
      <c r="D75" s="58">
        <v>200000</v>
      </c>
      <c r="E75" s="63">
        <v>200000</v>
      </c>
      <c r="F75" s="63"/>
      <c r="G75" s="63"/>
      <c r="H75" s="63"/>
      <c r="I75" s="58"/>
      <c r="J75" s="63"/>
      <c r="K75" s="63"/>
      <c r="L75" s="63"/>
      <c r="M75" s="63"/>
      <c r="N75" s="63"/>
      <c r="O75" s="63"/>
      <c r="P75" s="58">
        <f t="shared" si="0"/>
        <v>200000</v>
      </c>
      <c r="Q75" s="41"/>
    </row>
    <row r="76" spans="1:17" ht="15.75">
      <c r="A76" s="74" t="s">
        <v>76</v>
      </c>
      <c r="B76" s="74"/>
      <c r="C76" s="75" t="s">
        <v>66</v>
      </c>
      <c r="D76" s="76">
        <v>47014600</v>
      </c>
      <c r="E76" s="76">
        <f>E72+E73</f>
        <v>47004600</v>
      </c>
      <c r="F76" s="76">
        <f>F72+F73</f>
        <v>11602410</v>
      </c>
      <c r="G76" s="76">
        <f>G72+G73</f>
        <v>3755412</v>
      </c>
      <c r="H76" s="76">
        <f aca="true" t="shared" si="2" ref="H76:P76">H72+H73</f>
        <v>0</v>
      </c>
      <c r="I76" s="76">
        <f t="shared" si="2"/>
        <v>3818397.27</v>
      </c>
      <c r="J76" s="76">
        <f t="shared" si="2"/>
        <v>650014</v>
      </c>
      <c r="K76" s="76">
        <f t="shared" si="2"/>
        <v>17550</v>
      </c>
      <c r="L76" s="76">
        <f t="shared" si="2"/>
        <v>0</v>
      </c>
      <c r="M76" s="76">
        <f t="shared" si="2"/>
        <v>3168383.27</v>
      </c>
      <c r="N76" s="76">
        <f t="shared" si="2"/>
        <v>2553700</v>
      </c>
      <c r="O76" s="76">
        <f t="shared" si="2"/>
        <v>0</v>
      </c>
      <c r="P76" s="76">
        <f t="shared" si="2"/>
        <v>50832997.27</v>
      </c>
      <c r="Q76" s="41">
        <v>0</v>
      </c>
    </row>
    <row r="77" ht="12.75">
      <c r="E77" s="33">
        <v>47014600</v>
      </c>
    </row>
    <row r="79" ht="12.75">
      <c r="E79" s="34">
        <f>E77-E76</f>
        <v>10000</v>
      </c>
    </row>
  </sheetData>
  <mergeCells count="18">
    <mergeCell ref="N1:P1"/>
    <mergeCell ref="K6:L6"/>
    <mergeCell ref="F6:G6"/>
    <mergeCell ref="B5:B7"/>
    <mergeCell ref="I5:O5"/>
    <mergeCell ref="N6:O6"/>
    <mergeCell ref="K2:P2"/>
    <mergeCell ref="A3:P3"/>
    <mergeCell ref="A5:A7"/>
    <mergeCell ref="C5:C7"/>
    <mergeCell ref="D5:H5"/>
    <mergeCell ref="D6:D7"/>
    <mergeCell ref="E6:E7"/>
    <mergeCell ref="H6:H7"/>
    <mergeCell ref="P5:P7"/>
    <mergeCell ref="I6:I7"/>
    <mergeCell ref="J6:J7"/>
    <mergeCell ref="M6:M7"/>
  </mergeCells>
  <printOptions horizontalCentered="1"/>
  <pageMargins left="0.2362204724409449" right="0.2362204724409449" top="0.5905511811023623" bottom="0.3937007874015748" header="0" footer="0"/>
  <pageSetup horizontalDpi="600" verticalDpi="600" orientation="landscape" paperSize="9" scale="41" r:id="rId1"/>
  <headerFooter alignWithMargins="0">
    <oddFooter>&amp;C&amp;P</oddFooter>
  </headerFooter>
  <rowBreaks count="1" manualBreakCount="1">
    <brk id="2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2015-03-26T09:18:42Z</cp:lastPrinted>
  <dcterms:created xsi:type="dcterms:W3CDTF">2006-01-10T10:10:12Z</dcterms:created>
  <dcterms:modified xsi:type="dcterms:W3CDTF">2015-08-26T11:31:20Z</dcterms:modified>
  <cp:category/>
  <cp:version/>
  <cp:contentType/>
  <cp:contentStatus/>
</cp:coreProperties>
</file>